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pivotTable+xml" PartName="/xl/pivotTables/pivotTable4.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3. Matriz de Riesgos" sheetId="1" r:id="rId4"/>
    <sheet state="visible" name="Anexo1. Riesgos" sheetId="2" r:id="rId5"/>
    <sheet state="visible" name="Anexo2. Controles" sheetId="3" r:id="rId6"/>
    <sheet state="visible" name="Anexo3. Prob e Impac" sheetId="4" r:id="rId7"/>
    <sheet state="visible" name="Anexo4. Atrib" sheetId="5" r:id="rId8"/>
    <sheet state="visible" name="Anexo 5. Z.R" sheetId="6" r:id="rId9"/>
    <sheet state="visible" name="Hoja1" sheetId="7" r:id="rId10"/>
    <sheet state="hidden" name="I Trim" sheetId="8" r:id="rId11"/>
  </sheets>
  <definedNames>
    <definedName hidden="1" localSheetId="0" name="_xlnm._FilterDatabase">'3. Matriz de Riesgos'!$A$6:$IY$71</definedName>
    <definedName hidden="1" localSheetId="2" name="_xlnm._FilterDatabase">'Anexo2. Controles'!$A$6:$C$71</definedName>
  </definedNames>
  <calcPr/>
  <pivotCaches>
    <pivotCache cacheId="0" r:id="rId12"/>
  </pivotCaches>
  <extLst>
    <ext uri="GoogleSheetsCustomDataVersion2">
      <go:sheetsCustomData xmlns:go="http://customooxmlschemas.google.com/" r:id="rId13" roundtripDataChecksum="lsh0S0UwV6WepuGwkaVv0cNaL0aT4+h5cFyckejy3o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49">
      <text>
        <t xml:space="preserve">======
ID#AAABk6DZ95A
    (2025-07-01 21:19:47)
ESTA  ACTIVIDAD  SE  EJECUTA EN  UN  PROMEDIO  DE 90  VECES  AL MES  LO  QUE   SIGNIFICA  QUE  AL  AÑO  SE  REPORTAN  1080 CASO
	-Psicologia</t>
      </text>
    </comment>
    <comment authorId="0" ref="I29">
      <text>
        <t xml:space="preserve">======
ID#AAABk6DZ948
    (2025-07-01 21:19:47)
FACTURACION PROMEDIO MES $5,200,000 / SMLMV= CALIFICACION 4482
	-Carlos Andres</t>
      </text>
    </comment>
  </commentList>
  <extLst>
    <ext uri="GoogleSheetsCustomDataVersion2">
      <go:sheetsCustomData xmlns:go="http://customooxmlschemas.google.com/" r:id="rId1" roundtripDataSignature="AMtx7mgUgnws/3YzoYf6VsORWHlC0BLL0Q=="/>
    </ext>
  </extLst>
</comments>
</file>

<file path=xl/sharedStrings.xml><?xml version="1.0" encoding="utf-8"?>
<sst xmlns="http://schemas.openxmlformats.org/spreadsheetml/2006/main" count="2235" uniqueCount="806">
  <si>
    <t>MATRIZ MAPA DE RIESGOS IDENTIFICADOS, VALORACIÓN DE CONTROLES Y ACCIONES DE MEJORAMIENTO</t>
  </si>
  <si>
    <t>PROCESO: Planeación</t>
  </si>
  <si>
    <t>CÓDIGO</t>
  </si>
  <si>
    <t>PLA_FTO_12</t>
  </si>
  <si>
    <t>VERSIÓN</t>
  </si>
  <si>
    <t>00</t>
  </si>
  <si>
    <t>VIGENCIA</t>
  </si>
  <si>
    <t>Item</t>
  </si>
  <si>
    <t>Proceso</t>
  </si>
  <si>
    <t>Dependencia</t>
  </si>
  <si>
    <t>Riesgo</t>
  </si>
  <si>
    <t>Clasificación</t>
  </si>
  <si>
    <t>Zona Inherente</t>
  </si>
  <si>
    <t>Sub-Item</t>
  </si>
  <si>
    <t>Controles</t>
  </si>
  <si>
    <t>Zona Residual</t>
  </si>
  <si>
    <t>Tratamiento</t>
  </si>
  <si>
    <t>Riesgo de Corrupción</t>
  </si>
  <si>
    <t>Acciones</t>
  </si>
  <si>
    <t>I SEGUIMIENTO</t>
  </si>
  <si>
    <t>II SEGUIMIENTO</t>
  </si>
  <si>
    <t>III SEGUIMIENTO</t>
  </si>
  <si>
    <t>OBSERVACIÓN</t>
  </si>
  <si>
    <t>Gerencia de Talento Humano</t>
  </si>
  <si>
    <t>Seguridad y Salud Ocupacional</t>
  </si>
  <si>
    <t>1.1</t>
  </si>
  <si>
    <t>Gestión Administrativa</t>
  </si>
  <si>
    <t>Almacén</t>
  </si>
  <si>
    <t>2.1</t>
  </si>
  <si>
    <t xml:space="preserve">El referente de Almacen, realizara el PAA de los insumos y elementos requeridos para el desarrollo de las activadaes, en todas las areas.  </t>
  </si>
  <si>
    <t xml:space="preserve">1. Se realizo el PAA de los insumos y elementos requeridos para el desarrollo de las actividades de todas las areas.
2. Se realizo el estudio de necesidad el 20 de enero.
3. Se solicito  el 20 de febrero el CDP de la planeacion y el recurso asignado  para el cubrimiento de estas necesidades.
4. Se celebro el contrato 025-2025 el 14 de marzo del 2025 para el cubrimiento de insumos y elementos de todas las areas con los elementos del PAA.
5. Se realizo el primer pedido en el mes de marzo para el abastecimiento del almacen general y cubrimiento de los pedidos de todas las areas,  ingresado con las facturas E-982, E-986, E-988 del mes de marzo. </t>
  </si>
  <si>
    <t>Gerencia de la Información</t>
  </si>
  <si>
    <t>Archivo</t>
  </si>
  <si>
    <t>3.1</t>
  </si>
  <si>
    <t xml:space="preserve">1.Se realizan registros fotográficos de evidencias arreglos al área de archivo
2.se registra un cronograma de actividades infraestructura 2023 
3.se evidencia una matriz del mapa de riesgos región de salud Soacha
4.se registra un plan de mantenimiento
5. Se colocan  la señalizaciones por parte de SST, se realiza la limpieza de techos y canales para evitar inundaciones y  se lleva a cabo la fumigación control de plagas.
6, Se solicita al referente de recursos físicos  la inclusión en el cronograma de infraestructura, (mantenimiento correctico del área, mantenimiento instalaciones eléctricas). 
       </t>
  </si>
  <si>
    <t>Calidad y Mejora Continua</t>
  </si>
  <si>
    <t>Sistema Unico de Habilitación</t>
  </si>
  <si>
    <t>4.1</t>
  </si>
  <si>
    <t>4.2</t>
  </si>
  <si>
    <t>Seguridad del Paciente</t>
  </si>
  <si>
    <t>5.1</t>
  </si>
  <si>
    <t>Calidad</t>
  </si>
  <si>
    <t>6.1</t>
  </si>
  <si>
    <t>Se efectua el cargue del CA-PRI-01 2025, con su respectivo anexo  y cronograma de auditorias 2025</t>
  </si>
  <si>
    <t>Sistemas de Información</t>
  </si>
  <si>
    <t>7.1</t>
  </si>
  <si>
    <t>Durante el primer cuatrimestre se aplican las alertas informativas a los diferentes procesos de la institucion que hacen parte de los reportes, recordando el envio de la informacion necesaria para la consolidacion y validacion de datos de los diferentes reportes que se deben enviar de manera mensual, trimestral y anual. Se registra en la matriz de control de reportes en dnde se evidencia que se ha cumplido con el 100% de los reportes de manera oportuna y dentro de los tiempos estupilados ya sea normativa como contractualmente.</t>
  </si>
  <si>
    <t>8.1</t>
  </si>
  <si>
    <t>El proceso de TICS durante el primer cuatrimestre de 2025 se encuentra en cambio y actualizacion de servidores, debido al peso de la informacion de SIPAC (123 GB), el proceso de TICS debe crear un espacio exclusivo para que la informacion se actualice de manera simultanea. Se proyecta que para finales del mes de mayo se podra crear este acceso. Se anexa evidencia de la solicitud de backup realizada a corte del 30/12/2024 y pantallazo de la ruptura con el servidor asignado 2025.</t>
  </si>
  <si>
    <t>SIAU</t>
  </si>
  <si>
    <t>9.1</t>
  </si>
  <si>
    <t>Se efectua el cargue de las matrices de percepcion del usuario de enero al mes de Abril, igualmente las de PQRS del mismo periodo y el plan de mejora PQRSD 2025. Informacion que igualmente ha sido direccionada a los correos señalado por la Secretaria de Salud de Cundinamarca.</t>
  </si>
  <si>
    <t>Sistema Único de Acreditación</t>
  </si>
  <si>
    <t>10.1</t>
  </si>
  <si>
    <t>Para el I trimestre del 2025 se formularon 90 acciones, donde se ejecutaron 40 para un porcentaje de cumplimiento del 44%, no dando cumplimiento a la meta institucional del 44%.
Se encuentra con 17 mesas primarias las del grupo de Proceso de Atención Cliente Asistencial( Urgencias-Hospitalizació,Ambulatorio,Promoción y Prevención,Odontologia,Farmacia,Quirurgicos,Laboratorio Clinico,Imageneologia) Grupo de Apoyo(Direccionamiento,Gerencia,Talento Humano,Recursos Fisicos,Gestión de la Tecnologia,Gerencia de la Información y Mejoramiento Continuo) Ejes de Acreditación( Atención Centrada en el Usuario,Humanización,Talento Humano,Gestión Clinica Excelente y Segura, donde se obtuvo una cumplimiento de ejecicpon del 80% ya que las mesas de quirurgicos, recursos fisicos,Gerencia de la Información no se ejecutaron, donde se llevo un cumpliniento del 60%.
La medición de paciente trazador se ejecuto en dicimiembre 2025, ejecutando su plan de mejora en enero del 2025</t>
  </si>
  <si>
    <t>Control Documental</t>
  </si>
  <si>
    <t>11.1</t>
  </si>
  <si>
    <t>Durante el primer cuatrimestre se consolida el listado maestro documental, para el desarrollo de la actualización documental, se llevan a cabo mesas de trabajo con los líderes de proceso, quienes establecen los compromisos relacionados con la actualización o la declaración de obsolescencia de los documentos, los cuales son igualmente controlados y resguardados.</t>
  </si>
  <si>
    <t>Gestión de Servicios Ambulatorios</t>
  </si>
  <si>
    <t>Odontología</t>
  </si>
  <si>
    <t>12.1</t>
  </si>
  <si>
    <t>13.1</t>
  </si>
  <si>
    <t>Gestión Financiera</t>
  </si>
  <si>
    <t>Cartera</t>
  </si>
  <si>
    <t>14.1</t>
  </si>
  <si>
    <t>El profesional del  area genera informes mensuales de estado de cartera por cada una de las entidaes responsables de pago en nuestro sistema de informacion Dinamica NET.                                                                                                   Realiza circularizacion 2 (Dos) veces al año  para envio a cada una de las entidades.                                                                                                                                                                              Asiste a citas de conciliacion y depuracion de cartera  programadas por solicitud del area por medio de correos y  programacion de circular 030  trimestralmente.                                                                                                                                            Envio de correos para solicitud de soportes de pago con el fin de ser depiurados de nuestra cartera.</t>
  </si>
  <si>
    <t>Se adjunta circulariazacion enviada del mes de febrero 2025.                                                            Se anexan actas acercamiento con las entidades para conciliacion y depuracion de cartera I trimestre.                                                                Se envia soporte mesas circular 030 febrero 2025.                                                                                             Se envia soporte solicitud detallado de pagos.                                         Se anexan actas mesas de trabajo extrajudiciales solicitadas por el area de cartera.</t>
  </si>
  <si>
    <t>Glosa</t>
  </si>
  <si>
    <t>15.1</t>
  </si>
  <si>
    <t>1. Se adjunta detallado de la notificacion de objeciones por las EAPB identificacndo las causales de glosa                                                     Acciones de control de la glosa notificada por las diferentes ERP se realizan a traves de los correos institucionales; consulta de las plataformas, cruces de cartera adelantados entre las partes. Durante el primer trimestre 2025 se adelantaron 15 conciliaciones de glosa con la ERP.                                                         2. Los correctivos se generan desde el area de facturacion y demas areas involucradas en la aceptacion de glosa definitiva, donde son informadas a traves de las actas de socializacion.     3. Se generan las alertas atraves de la socializacion de la glosa notificada pos las EAPB.</t>
  </si>
  <si>
    <t>Sedes</t>
  </si>
  <si>
    <t>16.1</t>
  </si>
  <si>
    <t>En el I trimestre 2025 se realiza evaluación de la adherencia de las intervenciones según lo establecido en los lineamisntos de la Res 3280 de 2028, donde se evalua integralmente la calidad de la atención médica y de enfermería, identificando desviaciones frente a los estándares establecidos y proponiendo acciones de mejoras sostenibles y alineadas con los objetivos de salud pública.
Se realiza capacitación/inducción dirigida a los profesionales y técnicos de la Subgerencia Comunitaria sobre los lineamientos técnicos y operativos de la Res 3280 de 2028 - Ruta de Promoción y Mantenimiento (Intervenciones por momento de ciclo de vida) y Ruta Materno Perinatal.</t>
  </si>
  <si>
    <t>17.1</t>
  </si>
  <si>
    <t>18.1</t>
  </si>
  <si>
    <t>Costos</t>
  </si>
  <si>
    <t>19.1</t>
  </si>
  <si>
    <t>Transversal</t>
  </si>
  <si>
    <t>Docencia</t>
  </si>
  <si>
    <t>20.1</t>
  </si>
  <si>
    <t>Gestión de Enfermería</t>
  </si>
  <si>
    <t>21.1</t>
  </si>
  <si>
    <t>Epidemiología</t>
  </si>
  <si>
    <t>22.1</t>
  </si>
  <si>
    <t>23.1</t>
  </si>
  <si>
    <t>Facturación</t>
  </si>
  <si>
    <t>24.1</t>
  </si>
  <si>
    <t>Farmacia</t>
  </si>
  <si>
    <t>25.1</t>
  </si>
  <si>
    <t>Gestión de la Tecnología</t>
  </si>
  <si>
    <t>Biomedica</t>
  </si>
  <si>
    <t>26.1</t>
  </si>
  <si>
    <t>Acciones de Control Implementadas
1. Mantenimientos Preventivos
Durante el primer trimestre del año 2025 se realizaron mantenimientos preventivos a un total de 679 equipos biomédicos, distribuidos en los siguientes servicios:
Atención del parto, Esterilización, Farmacia, Ginecología, Hospitalización medicina interna, Odontología, Transporte asistencial básico y medicalizado, Urgencias adultas y pediátricas, Centro de salud Ciudad Latina, Granada y Sibate,  Puestos de salud Despensa, Luis Carlos Galán, Pablo Neruda, Santillana,  Extramural Isla y Charquito
2. Mantenimientos Correctivos
Se realizaron 29 mantenimientos correctivos, que incluyeron reparaciones y cambios de repuestos en equipos biomédicos.
3. Capacitaciones al Personal Asistencial
Se capacitó a un total de 82 personas en temas relacionados con:
Uso de equipos básicos, Electrocardiógrafo,  Monitor de signos vitales, DEA, Desfibrilador</t>
  </si>
  <si>
    <t xml:space="preserve">Acciones de Control Implementadas
1. Mantenimientos Preventivos
Durante el segundo trimestre del año 2025 se realizaron mantenimientos preventivos a un total de 679 equipos biomédicos, distribuidos en los siguientes servicios:
Atención del parto, Esterilización, Farmacia, Cirugia, Ginecología, Hospitalización medicina, quirurguicos,  interna y pediatricas, nutricios, Odontología, Transporte asistencial básico y medicalizado, Urgencias adultas y pediátricas, Centro de salud Ciudad Latina, Granada y Sibate,  Puestos de salud Despensa, Luis Carlos Galán, Pablo Neruda, Santillana,  Extramural Isla, PIC y Charquito, sede especialista
2. Mantenimientos Correctivos
Se realizaron 48 mantenimientos correctivos, que incluyeron reparaciones y cambios de repuestos en equipos biomédicos.
3. Capacitaciones al Personal Asistencial
Se capacitó a un total de 178 personas en temas relacionados con:
Uso de equipos básicos, Electrocardiógrafo,  equpos de odontologia, autoclaves y ventiladores </t>
  </si>
  <si>
    <t>27.1</t>
  </si>
  <si>
    <t>Teniendo en cuenta la notificacion de glosa emitidos por las Entidades Responsable de Pago del Periodo Enero - Marzo de 2025, se adelantaron 5 socializaciones de cada uno de los motivos objetados con el fin de que al interior de cada area se implementen acciones de mejora que permitan optimizar  los procesos y disminuir el porcentaje de objecion.</t>
  </si>
  <si>
    <t>Humanización</t>
  </si>
  <si>
    <t>28.1</t>
  </si>
  <si>
    <t>Se adelanta primer seguimiento con avances del 35% obj 1; 30% obj 2; 32% obj 3; 33% obj 4</t>
  </si>
  <si>
    <t>IAMII</t>
  </si>
  <si>
    <t>29.1</t>
  </si>
  <si>
    <t>30.1</t>
  </si>
  <si>
    <t>Gestión de Servicios Diagnósticos y Terapéuticos</t>
  </si>
  <si>
    <t>Laboratorio Clínico</t>
  </si>
  <si>
    <t>31.1</t>
  </si>
  <si>
    <t>32.1</t>
  </si>
  <si>
    <t>33.1</t>
  </si>
  <si>
    <t>34.1</t>
  </si>
  <si>
    <t>35.1</t>
  </si>
  <si>
    <t>PAI - Vacunación</t>
  </si>
  <si>
    <t>36.1</t>
  </si>
  <si>
    <t>Planeación</t>
  </si>
  <si>
    <t>37.1</t>
  </si>
  <si>
    <t>Presupuesto</t>
  </si>
  <si>
    <t>38.1</t>
  </si>
  <si>
    <t>Recursos Humanos</t>
  </si>
  <si>
    <t>39.1</t>
  </si>
  <si>
    <t>40.1</t>
  </si>
  <si>
    <t>Referencia</t>
  </si>
  <si>
    <t>41.1</t>
  </si>
  <si>
    <t>Gestión de Servicios Quirúrgicos</t>
  </si>
  <si>
    <t>Salas de Cirugía</t>
  </si>
  <si>
    <t>42.1</t>
  </si>
  <si>
    <t>43.1</t>
  </si>
  <si>
    <t>Salud Mental</t>
  </si>
  <si>
    <t>44.1</t>
  </si>
  <si>
    <t xml:space="preserve">Soportes de seguimiento  eventos  salud mental  for PSI_FOT_04  enero,  feb, mar  y  abril.          - cronograma  de  plan  de  capacitacion  eventos  salud mental.                                                          - soprtes  de  capacitacion  a personal asistencial. </t>
  </si>
  <si>
    <t>Terceros</t>
  </si>
  <si>
    <t>45.1</t>
  </si>
  <si>
    <t>Trabajo Social</t>
  </si>
  <si>
    <t>46.1</t>
  </si>
  <si>
    <t>Gestión de Servicios de Urgencias</t>
  </si>
  <si>
    <t>Urgencias</t>
  </si>
  <si>
    <t>47.1</t>
  </si>
  <si>
    <t>Recursos Físicos</t>
  </si>
  <si>
    <t>48.1</t>
  </si>
  <si>
    <t>48.2</t>
  </si>
  <si>
    <t>Cronicos</t>
  </si>
  <si>
    <t>49.1</t>
  </si>
  <si>
    <t xml:space="preserve">Se realiza retroalimentación de los resultados de la auditoria de historia clínica según curso de vida de la Res 3280 de 2028 dirigida a los médicos y enfermeros correspondiente a las atenciones realizadas en el I trimestre 2025.
Se realiza auditoria de GPC de las atenciones de CyD (Primera Infancia e Infancia) del I trimestre 2025, donde se evalua integralmente la calidad de la atención médica y de enfermería en el marco del proceso de crecimiento y desarrollo de la población infantil, identificando desviaciones frente a los estándares establecidos y proponiendo acciones de mejoras sostenibles y alineadas con los objetivos de salud pública.
Se realiza capacitación/inducción dirigida a los profesionales y técnicos de la Subgerencia Comunitaria sobre los lineamientos técnicos y operativos de la Res 3280 de 2028 - Ruta de Promoción y Mantenimiento (Intervenciones por momento de ciclo de vida).
</t>
  </si>
  <si>
    <t>Salud Sexual y Reproductiva</t>
  </si>
  <si>
    <t>50.1</t>
  </si>
  <si>
    <t xml:space="preserve">Desde el mes de junio del año 2024 se cuenta con historia clínica Materno Perinatal en el sistema de información de Dinámica la cual es diligenciada por los profesionales de medicina y ginecología durante la consulta de control prenatal, de esta historia clínica se diligencia el Kardex de gestantes el cual es enviado a las diferentes EAPBs y entes territoriales. (se anexa Kardex I Trimestre 2025).
En el mes de enero de 2025 se realiza inducción y reinducción al personal de consulta externa sobre Resolución 3280 incluido RIAS y RIAMP incluyendo atenciones, historias clínicas y bases de informes a entregar por cada sede.
En el mes de enero se realiza reunión con dinámica para generar ajustes de la historia clínica de Dinámica, sin embargo, por ausencia de referente no se cumplió con la mesa de seguimiento, pendiente programar fecha con referente actual
A partir del mes de enero se realiza una revisión aleatoria de manera semanal de las Historias clínicas de atención materno perinatal, donde se evidencian las falencias en el diligenciamiento de la mismas, estos hallazgos son enviados a la Dra Angélica Barón auditora PyD quien realiza la validación y retroalimentación a los diferentes profesionales a los que se les evidencia hallazgos. Posterior a ello se realiza la corrección de la Historia clínica en dinámica como acción de mejoramiento.
En el mes de marzo se realiza una socialización general de los hallazgos mayormente presentados.
A partir del mes de mayo se aplicarán listas de chequeo para evaluar adherencia a la GPC de control prenatal 
</t>
  </si>
  <si>
    <t>Gerencia de Ambiente Físico</t>
  </si>
  <si>
    <t>Ambiental</t>
  </si>
  <si>
    <t>51.1</t>
  </si>
  <si>
    <t>52.1</t>
  </si>
  <si>
    <t>Activos fijos</t>
  </si>
  <si>
    <t>53.1</t>
  </si>
  <si>
    <t>54.1</t>
  </si>
  <si>
    <t>Tesorería</t>
  </si>
  <si>
    <t>55.1</t>
  </si>
  <si>
    <t>55.2</t>
  </si>
  <si>
    <t>56.1</t>
  </si>
  <si>
    <t>56.2</t>
  </si>
  <si>
    <t>Imágenes Diagnósticas</t>
  </si>
  <si>
    <t>57.1</t>
  </si>
  <si>
    <t>Comunicaciones</t>
  </si>
  <si>
    <t>58.1</t>
  </si>
  <si>
    <t>Juridica</t>
  </si>
  <si>
    <t>59.1</t>
  </si>
  <si>
    <t>Contratación</t>
  </si>
  <si>
    <t>60.1</t>
  </si>
  <si>
    <t>61.1</t>
  </si>
  <si>
    <t>REGISTRO DE IDENTIFICACIÓN DE RIESGOS</t>
  </si>
  <si>
    <t>PLA_FTO_19</t>
  </si>
  <si>
    <t>PROCESO</t>
  </si>
  <si>
    <t>DEPENDENCIA</t>
  </si>
  <si>
    <t>IMPACTO</t>
  </si>
  <si>
    <t>CAUSA INMEDIATA</t>
  </si>
  <si>
    <t>CAUSA RAÍZ</t>
  </si>
  <si>
    <t>DESCRIPCIÓN DEL RIESGO</t>
  </si>
  <si>
    <t>CLASIFICACIÓN DE RIESGO</t>
  </si>
  <si>
    <t>FRECUENCIA</t>
  </si>
  <si>
    <t>PROBABI-LIDAD</t>
  </si>
  <si>
    <t>%</t>
  </si>
  <si>
    <t>IMAPACTO</t>
  </si>
  <si>
    <t>ZONA DE RIESGO</t>
  </si>
  <si>
    <t>afectacion economica y reputacional</t>
  </si>
  <si>
    <t xml:space="preserve">por sanciones administrativas y pecuniarias </t>
  </si>
  <si>
    <t>debido a incumplimiento de implementacion de un sistema de gestion de seguridad y salud en el trabajo</t>
  </si>
  <si>
    <t>Probabilidad  de una afectacion economica y reputacional por sanciones administrativas y pecuniarias debido al incumplimiento de implementacion de un sistema de gestion de seguridad y salud en el trabajo</t>
  </si>
  <si>
    <t>ejeccucion y administracion de procesos</t>
  </si>
  <si>
    <t xml:space="preserve">24 a 500 veces por año </t>
  </si>
  <si>
    <t>Extremo</t>
  </si>
  <si>
    <t xml:space="preserve">por el no abastecimiento de lo requerido en cada proceso. </t>
  </si>
  <si>
    <t>debido a la no  adquisición de de los insumos y elementos requeridos  necesarios y/o normativos.</t>
  </si>
  <si>
    <t>Probabilidad  de una afectacion economica y reputacional al no contrar con un proveedor para adquirir  los insumos y elementos necesarios para los servicos.</t>
  </si>
  <si>
    <t>Ejeccucion y administracion de procesos</t>
  </si>
  <si>
    <t xml:space="preserve">1 al mes </t>
  </si>
  <si>
    <t>Moderado</t>
  </si>
  <si>
    <t>Afectacion reputacional</t>
  </si>
  <si>
    <t>Por perdidad de la informacion</t>
  </si>
  <si>
    <t xml:space="preserve">Por incendio devido a inadecuado mantenimiento en infraestructura </t>
  </si>
  <si>
    <t xml:space="preserve">Probabilidad de perdida de afectacion reputacional por incendio o inundacion por falta de mantenimiento y problemas metereologicos  </t>
  </si>
  <si>
    <t>Daños en activos fijos y agentes externos.</t>
  </si>
  <si>
    <t>20.500 año</t>
  </si>
  <si>
    <t>Afectacion economica y reputacional</t>
  </si>
  <si>
    <t xml:space="preserve">Por el cierre de servicios asistenciales, multa, sanciones y procesos administrativos. </t>
  </si>
  <si>
    <t>Debido a la falta de aplicación de los requisitos de la Resolucion 3100 del 2019 SUH en los diferentes estandares</t>
  </si>
  <si>
    <t>Probabilidad  de una afectacion economica y reputacional por el cierre de servicios asistenciales, multa, sanciones y procesos administrativos debido a la falta de aplicacion de los requisitos del Sistema unico de Habilitación Res 3100/2019.</t>
  </si>
  <si>
    <t>Ejecucion y administracion de procesos</t>
  </si>
  <si>
    <t xml:space="preserve">La actividad que con lleva el riesgo se ejecuta de 24 a 500 veces por año </t>
  </si>
  <si>
    <t>Alto</t>
  </si>
  <si>
    <t>Afectación económica y reputacional</t>
  </si>
  <si>
    <t>Por daño o lesion a los pacientes por la atencion insegura en los servicios de salud</t>
  </si>
  <si>
    <t>Debido a la falta de ejecucion, implementacion y adherencia al Programa Institucional de Seguridad del paciente</t>
  </si>
  <si>
    <t>Probabilidad de una afectacion economica y reputacional por causar daño o lesion a los pacientes por la atencion insegura en los servicios de salud, debido a la falta de ejecucion, implementacion y adherencia al Programa Institucional de Seguridad del paciente.</t>
  </si>
  <si>
    <t>Usuarios, productos y prácticas</t>
  </si>
  <si>
    <t xml:space="preserve">La actividad que con lleva el riesgo se ejecuta más de 5000 veces por año </t>
  </si>
  <si>
    <t xml:space="preserve">Por Multas, sanciones y procesos administrativos. </t>
  </si>
  <si>
    <t xml:space="preserve">Debido a la falta de planteamiento e implementacion del Programa de auditoria de calidad para la mejora continua de atencion en salud PAMEC </t>
  </si>
  <si>
    <t>Probabilidad de una afectacion economica y reputacional por multas, sanciones y procesos administrativos debido a la falta de planteamiento e implementacion del Programa PAMEC.</t>
  </si>
  <si>
    <t>Ejecución y administración de procesos</t>
  </si>
  <si>
    <t>La actividad que con lleva el riesgo se ejecuta de 3 a 24 veces por año</t>
  </si>
  <si>
    <t>Afectacion Economica y  Reputacional</t>
  </si>
  <si>
    <t>Por Sancion por el reporte inoportuno de la informacion de orden normativo</t>
  </si>
  <si>
    <t>Debido a la falta de reporte o reporte inoportuno de informacion de orden normativo</t>
  </si>
  <si>
    <t>Probabilidad de sanciones economicas y reputacional por sancion frente al reporte inoportuno de la informacion correspondiente a resoluciones o decretos de obligatorio cumplimiento, debido a la falta de reporte o reporte inoportuno de informacion de orden normativo.</t>
  </si>
  <si>
    <t>Ejecución y
administración de
procesos</t>
  </si>
  <si>
    <t>Por Perdida de la informacion para generar reportes normativos e institucionales</t>
  </si>
  <si>
    <t>Debido a la falta de dispositivos adecuados de almacenamiento de la informacion y ausencia de respaldo y proteccion de la informacion que se maneja en el proceso</t>
  </si>
  <si>
    <t>Probabilidad de afectacion economica  y reputacional por la perdida de la informacion para generar reportes normativos e institucionales debido a la falta de dispositivos adecuados de almacenamiento de la informacion y ausencia de respaldo y proteccion de la informacion que se maneja en el proceso</t>
  </si>
  <si>
    <t>Fallas tecnologicas</t>
  </si>
  <si>
    <t>La actividad que con lleva el riesgo se ejecuta de 24 a 500 veces por año</t>
  </si>
  <si>
    <t>Debido a la insatisfaccion de los usuarios internos y externos frente a la prestacion de servicios de salud o barreras en la atencion.</t>
  </si>
  <si>
    <t>Probabilidad de una afectacion economica y reputacional por multas, sanciones y procesos administrativos debido a la insatisfacción de los usuarios internos y externos frente a la prestacion de servicios de salud o barreras en la atencion.</t>
  </si>
  <si>
    <t>Ejecucion y administracion de procesos, Usuarios, productos y prácticas</t>
  </si>
  <si>
    <t xml:space="preserve">Afectacion Reputacional </t>
  </si>
  <si>
    <t xml:space="preserve">Por procesos administrativos </t>
  </si>
  <si>
    <t xml:space="preserve">Debido a la falta de implementacion del Sistema Unico de Acreditacion incumpliendo con el plan de gestion gerencial. </t>
  </si>
  <si>
    <t>Probabilidad de una afectacion reputacional por apertura de procesos administrativos debido a la falta de implementación del Sistema Unico de Acreditación incumpliendo con el Plan de Gestión Gerencial.</t>
  </si>
  <si>
    <t>Ejecución y administracion de procesos</t>
  </si>
  <si>
    <t>Afectacion Reputacional</t>
  </si>
  <si>
    <t>Por inconvenientes internos por la inhadecuada codificacion documental</t>
  </si>
  <si>
    <t>Debido a la falta de control en la codificacion documental y en la caracterizacion de los documentos por cada uno de los procesos</t>
  </si>
  <si>
    <t xml:space="preserve">Probabilidad de afectacion reputacional debido a la falta de control en la codificacion documental y en la caracterizacion de los documentos por cada uno de los procesosde sanciones de orden administrativo y afectacion reputacional por la mala codificacion de los documentos que hacen parte de los procesos institucionales. </t>
  </si>
  <si>
    <t>La actividad que con lleva el riesgo se ejecuta minimo 500 veces al año y maximo 5000 veces por año</t>
  </si>
  <si>
    <t>AFECTACIÓN ECONÓMICA</t>
  </si>
  <si>
    <t>POR INCUMPLIMIENTO EN LOS CONTRATOS EN LA NO ATENCION DE PACIENTES</t>
  </si>
  <si>
    <t>ADQUISICIÓN DE INSUMOS PROPIOS FUERA DEL TIEMPO ESTABLECIDO</t>
  </si>
  <si>
    <t>Posibilidad de afectación
económica por multa y
sanciones del organismo de
control debido la adquisición
de bienes y servicios fuera de
los requerimientos normativos.</t>
  </si>
  <si>
    <t>Ejecución y
administración
de proceso</t>
  </si>
  <si>
    <t>AFECTACIÓN REPUTACIONAL Y ECONOMICA</t>
  </si>
  <si>
    <t>REALIZACION DEL CONTRATO DE LOS ESPECIALISTAS FUERA DEL TIEMPO ESTABLECIDO</t>
  </si>
  <si>
    <t xml:space="preserve">Posibilidad de afectación económica  y reputacional,por multa y sanciones del organismo de control debido a la no atención de los pacientes que demandan los servicios
</t>
  </si>
  <si>
    <t xml:space="preserve">Afectación Económica  </t>
  </si>
  <si>
    <t>por el incremento de la cartera (cuenta por cobrar)</t>
  </si>
  <si>
    <t>Debido a la demora en los pagos por parte de la entidades deudoras (AEPB-Aseguradoras-Secretarias de salud-otras)</t>
  </si>
  <si>
    <t>Posibilidad de afectación Económica  por el incremento de la cartera (cuenta por cobrar) debido a la demora en los pagos por parte de la entidades deudoras (AEPB-Aseguradoras-Secretarias de salud-otras)</t>
  </si>
  <si>
    <t>Debido a errores generados en el momento de la facturación presentando glosas y devoluciones</t>
  </si>
  <si>
    <t>Afectación Económica  por el incremento de la cartera (cuenta por cobrar) Debido a errores generados en el momento de la facturación presentando glosas y devoluciones</t>
  </si>
  <si>
    <t>Afectación economica y reputacional</t>
  </si>
  <si>
    <t>por una mal diagnostico y/o omisión de la anamnesis</t>
  </si>
  <si>
    <t>Desconocimiento, negligencia, inadherencia en normatividad e inducción de procesos institucionales</t>
  </si>
  <si>
    <r>
      <rPr>
        <rFont val="Times New Roman"/>
        <color rgb="FF585858"/>
        <sz val="11.0"/>
      </rPr>
      <t xml:space="preserve">Probabilidad de una afectación económica y reputacional, </t>
    </r>
    <r>
      <rPr>
        <rFont val="Times New Roman"/>
        <b/>
        <color rgb="FF585858"/>
        <sz val="11.0"/>
      </rPr>
      <t>por un</t>
    </r>
    <r>
      <rPr>
        <rFont val="Times New Roman"/>
        <color rgb="FF585858"/>
        <sz val="11.0"/>
      </rPr>
      <t xml:space="preserve"> mal diagnóstico y/u omision de la anamnesis</t>
    </r>
    <r>
      <rPr>
        <rFont val="Times New Roman"/>
        <b/>
        <color rgb="FF585858"/>
        <sz val="11.0"/>
      </rPr>
      <t xml:space="preserve"> debido a</t>
    </r>
    <r>
      <rPr>
        <rFont val="Times New Roman"/>
        <color rgb="FF585858"/>
        <sz val="11.0"/>
      </rPr>
      <t xml:space="preserve"> desconocimiento, negligencia, inadherencia del diligenciemiento en el historial clinico.</t>
    </r>
  </si>
  <si>
    <t>=4500*12
54.000</t>
  </si>
  <si>
    <t>Muy Alta</t>
  </si>
  <si>
    <t>Mayor</t>
  </si>
  <si>
    <t>AFECTACION ECONOMICA O REPUTACIONAL</t>
  </si>
  <si>
    <t>Por glosa o demanda</t>
  </si>
  <si>
    <t>Debido al no contar con suficiencia de talento humano.</t>
  </si>
  <si>
    <t>Probabilidad  de afectacion economica o reputacional por una glosa o demanda debido al no contar con suficiencia de talento humano para cumplir la demanda de los servicios.</t>
  </si>
  <si>
    <t>192*22*12=50.688 atenciones al año por tipo de consulta</t>
  </si>
  <si>
    <t>Demanda</t>
  </si>
  <si>
    <t>Debido al no contar con la infraestructura  adecuada para la prestacion de los servicios de salud.</t>
  </si>
  <si>
    <t>Probabilidad de afectacion economica o reputacional por demanda debido al no contar con la infraestructura  adecuada para la prestacion de los servicios de salud.</t>
  </si>
  <si>
    <t>40*30*12= 14.400 atenciones al año</t>
  </si>
  <si>
    <t xml:space="preserve"> REPUTACIONAL</t>
  </si>
  <si>
    <t>Por falta de información para  registro</t>
  </si>
  <si>
    <t xml:space="preserve">Probabilidad de afectación económica o reputacional por no contar con el sistema de costos y la identificación de los mismos en los procesos </t>
  </si>
  <si>
    <t>12 al año</t>
  </si>
  <si>
    <t>Por cancelación el contrato</t>
  </si>
  <si>
    <t>Debido a incumplimiento por no pago de la contraprestación</t>
  </si>
  <si>
    <t>Probabilidad  de una afectación económica y reputacional por cancelación del contrato de docencia servicio, por no pago de contraprestación</t>
  </si>
  <si>
    <t>Ejeccución y administración de procesos</t>
  </si>
  <si>
    <t>2 al año</t>
  </si>
  <si>
    <t>Bajo</t>
  </si>
  <si>
    <t xml:space="preserve">AFECTACION ECONOMICA Y REPUTACIONAL </t>
  </si>
  <si>
    <t xml:space="preserve">QUEJA POR ALTERACION A LA SALUD </t>
  </si>
  <si>
    <t xml:space="preserve">FALTA EN LA ADHERENCIA AL PROTOCOLO DE ADMINISTRACION DE MEDICAMENTOS </t>
  </si>
  <si>
    <t xml:space="preserve">PROBABILIDAD DE AFECTACION ECONOMICA Y REPUTACIONAL POR QUEJA DE ALTERACION A LA SALUD DEBIDO A FALTA EN LA ADHERENCIA EN EL PROTOCOLO DE ADMINISTRACION DE MEDICAMENTOS </t>
  </si>
  <si>
    <t xml:space="preserve">ESTANCIAS PROLONGADAS - RESISTENCIA BACTERIANA </t>
  </si>
  <si>
    <t xml:space="preserve">NO SE CUENTA CON LOS LINEAMIENTOS PARA EL PROGRAMA Y OPTIMIZACION DEL USO DE ANTIBIOTICOS PROA </t>
  </si>
  <si>
    <t>PROBABILIDAD DE AFECTACION ECONOMICA Y REPUTACIONAL POR LA GENERACION DE ESTANCIAS HOSPITALARIAS PROLONGADAS Y EL AUMENTO EN LA PROBABILIDAD DE RESSITENCIA BACTERIANA DEBIDO A LA NO INSTAURACION DEL PROGRAMA PROA</t>
  </si>
  <si>
    <t>NUMERO DE TRATAMIENTOS AB MES: 2496 PROMEDIO</t>
  </si>
  <si>
    <t xml:space="preserve">AUMENTO DEL % DE INFECCIONES ASOCIADAS A LA ATENCION EN SALUD </t>
  </si>
  <si>
    <t>INCUMPLIMIENTO A LOS CINCO MOMENTOS DE HIGIENE DE MANOS POR LA FALTA DE ADHERENCIA AL PROTOCOLO DE LAVADO DE MANOS</t>
  </si>
  <si>
    <t xml:space="preserve">PROBABILIDAD DE AFECTACION ECONOMICA Y REPUTACIONAL POR EL AUMENTO EN LAS INFECCIONES ASOCIADAS A LA ATENCION EN SALUD </t>
  </si>
  <si>
    <t xml:space="preserve">NUMERO DE USUARIOS EN RIESGO EGRESOS PROMEDIO MES: 910 USUARIOS </t>
  </si>
  <si>
    <t>AFECTACION ECONOMICA</t>
  </si>
  <si>
    <t>POR OMISION DE RADICACION DE FACTURAS Y/O DESCUIDO EN LA RADICACION OPORTUNA DE FACTURAS</t>
  </si>
  <si>
    <t>DEBIDO A LA FALTA DE SEGUIMINETO DE LAS FACTURAS ASIGNADAS</t>
  </si>
  <si>
    <t>PROBABILIDAD DE AFECTACIÓN ECONÓMICA POR OMISIÓN EN LA RADICACIÓN OPORTUNA DE LAS FACTURAS GENERADAS POR LA PRESTACIÓN DE SERVICIOS DE SALUD DEBIDO A LA FALTA DE SEGUIMIENTO AL PROCESO DE RADICACIÓN.</t>
  </si>
  <si>
    <t>EJECUCION Y ADINISTRACION DE PROCESOS</t>
  </si>
  <si>
    <t>CANTIDAD DE FACTURAS MES * 12 MESES 
266,760 FACTURAS</t>
  </si>
  <si>
    <t xml:space="preserve">Afectacion Economica </t>
  </si>
  <si>
    <t xml:space="preserve">1. No ingreso inmediato en el acta de recepción técnica de medicamentos y dispositivos médicos.
2. Falta de adherencia a los procedimientos institucionales </t>
  </si>
  <si>
    <t xml:space="preserve">Recepción inadecuada de medicamentos </t>
  </si>
  <si>
    <t>Posibilidad de afectacion economica por el no ingreso inmediato en el acta de recepcion tecnica de medicamentos y dispositivos medicos y ademas por la falta  de adherencia a los procedimientos institucionales debido a la Recepcion inadecuada de medicamentos y dispositivos medicos</t>
  </si>
  <si>
    <t>ECONOMICO Y REPUTACIONAL</t>
  </si>
  <si>
    <t>1. FALLAS ALEATORIAS DE LOS EQUIPOS BIOMEDICOS 
2. EVENTOS EXTERNOS QUE PUEDEN AFECTAR EL FUNCIONAMIENTO DE LOS EQUIPOS BIOMEDICOS</t>
  </si>
  <si>
    <t>1. FALTA DE MANTENIMIENTOS PREVENTIVOS Y CORRECTIVOS
2. DESCONOCIMIENTO DEL PERSONAL QUE REALIZA USO DE LOS EQUIPOS BIOMÉDICOS 
3. EQUIPOS QUE SE ENCUENTRAN EN ALERTAS Y LA INSITIUCION NO LOS TIENE IDENTIFICADOS</t>
  </si>
  <si>
    <t>Probabilidad de afectación económica  por daños o fallas en los equipos biomédicos de la institución y tercer izados debido a la falta de mantenimientos y/o manipulacion inadecuada del personal y/o usuarios.</t>
  </si>
  <si>
    <t>MAYOR A 5000</t>
  </si>
  <si>
    <t>AFECTACION ECONOMICA Y REPUTACIONAL</t>
  </si>
  <si>
    <t xml:space="preserve"> POR INCREMENTO  DE LAS OBJECIONES  (GLOSA - DEVOLUCIONES) NOTIFICADAS POR LAS EAPB </t>
  </si>
  <si>
    <t xml:space="preserve"> DEBIDO AL DESCONOCIMIENTO DE LA NORMATIVIDAD O REQUERMIENTOS NORMATIVOS EN TEMAS DE (FACTURACION, TARIFA, SOPORTES, AUTORIZACION, COBERTURA Y PERTINENCIA).</t>
  </si>
  <si>
    <t>Probabilidad de una afectacion economica y reputacional  por incremento  de las objeciones  (glosa - devoluciones) notificadas por las eapb  debido al desconocimiento de la normatividad o requermientos normativos en temas de (facturacion, tarifa, soportes, autorizacion, cobertura y pertinencia).</t>
  </si>
  <si>
    <t>EJECUCION Y ADMINISTRACION DE PROCESOS</t>
  </si>
  <si>
    <t>PROMEDIO 2.807 FACTURAS ANUALES OBJETADAS EAPB</t>
  </si>
  <si>
    <t>por falta de cumplimiento del plan de trabajo</t>
  </si>
  <si>
    <t>debido a incumplimiento del plan de trabajo del programa de humanización</t>
  </si>
  <si>
    <t>probabilidad  de una afectacion economica y reputacional por incumplimiento en el plan de trabajo del progarama de humanización</t>
  </si>
  <si>
    <t>499 veces al año</t>
  </si>
  <si>
    <t>AFECTACION ECONOMICA-RE´PUTACIONAL</t>
  </si>
  <si>
    <t>VULNERABILIDAD DE LA SALUD</t>
  </si>
  <si>
    <t>BAJA ADHERENCIA A GUIA DE MANEJO DE DESNUTRICION</t>
  </si>
  <si>
    <t xml:space="preserve">PROBABILIDAD DE AFECTAICON ECONOMICA Y REPUTACIONAL POR  HALLAZGO  DE VULNERABILIDAD DE LA SALUD </t>
  </si>
  <si>
    <t>AFECTACION ECONOMICA-REPUTACIONAL</t>
  </si>
  <si>
    <t xml:space="preserve"> Falta de adeherencia en protocolo de BPM (buenas praqcticas de manufactura) en la preparacion de las dietas hospitalarias.</t>
  </si>
  <si>
    <t xml:space="preserve">Pérdida reputacional </t>
  </si>
  <si>
    <t>PQR, peticion ,queja o reclamo</t>
  </si>
  <si>
    <t>Doble puncion,Petición incompleta o información errónea
Prueba no solicitada
Prueba mal solicitada .</t>
  </si>
  <si>
    <t>probabilidad de perdida reputacional por una peticion ,queja o reclamo interpuesta por el usuario debido a la doble puncion producto de la informacion erronea, prueba no solicitada o mal solicitada.</t>
  </si>
  <si>
    <t>Ejecucion y administracion de procesos - Usuarios,productos y practicas</t>
  </si>
  <si>
    <t>Perdida Reputacional  y economica.</t>
  </si>
  <si>
    <t>Equivocacion en la entrega de hemoderivados  y resultados  de laboratorio clinico.</t>
  </si>
  <si>
    <t xml:space="preserve">Probabilidad de demandas contra la ESE. Insatisfacción de usuarios por la inadecuada prestación del servicio. Deterioro en la calidad de vida. muerte  </t>
  </si>
  <si>
    <t>Perdida Reputacional y economica</t>
  </si>
  <si>
    <t>identificacion incorrecta de la muestra</t>
  </si>
  <si>
    <t>Probabilidad de perdida reputacional por una peticion ,queja o reclamo interpuesta por el usuario debido aIdentificación inadecuada o incorrecta de muestras.</t>
  </si>
  <si>
    <t>interrupcion en la prestacion del servicio</t>
  </si>
  <si>
    <t>Probabilidad de perdida reputacional por una peticion ,queja o reclamo interpuesta por el usuario debido a la interrupcion en la prestacion del sevicio por falta de insumos o equipos .</t>
  </si>
  <si>
    <t>Deficiencia en la calidad y poca confiabilidad  en el reporte  de resultados</t>
  </si>
  <si>
    <t xml:space="preserve">Probabilidad de perdida reputacional por una peticion ,queja o reclamo interpuesta por el usuario debido a la deficiencia en la  de calidad de los resultados por falta de control interno y externo.  </t>
  </si>
  <si>
    <t xml:space="preserve">Afectación economica o reputacional </t>
  </si>
  <si>
    <t xml:space="preserve">Multa y/o sanción del ente regulador </t>
  </si>
  <si>
    <t>Debido a la falta de talento humano idoneo para realizar la actividad</t>
  </si>
  <si>
    <r>
      <rPr>
        <rFont val="Times New Roman"/>
        <b/>
        <color rgb="FF585858"/>
        <sz val="11.0"/>
      </rPr>
      <t>Probabilidad</t>
    </r>
    <r>
      <rPr>
        <rFont val="Times New Roman"/>
        <color rgb="FF585858"/>
        <sz val="11.0"/>
      </rPr>
      <t xml:space="preserve"> de afectación economica o reputacional </t>
    </r>
    <r>
      <rPr>
        <rFont val="Times New Roman"/>
        <b/>
        <color rgb="FF585858"/>
        <sz val="11.0"/>
      </rPr>
      <t>por</t>
    </r>
    <r>
      <rPr>
        <rFont val="Times New Roman"/>
        <color rgb="FF585858"/>
        <sz val="11.0"/>
      </rPr>
      <t xml:space="preserve"> multa y/o sanción del ente regulador </t>
    </r>
    <r>
      <rPr>
        <rFont val="Times New Roman"/>
        <b/>
        <color rgb="FF585858"/>
        <sz val="11.0"/>
      </rPr>
      <t>debido a</t>
    </r>
    <r>
      <rPr>
        <rFont val="Times New Roman"/>
        <color rgb="FF585858"/>
        <sz val="11.0"/>
      </rPr>
      <t xml:space="preserve"> insuficiencia de talento humano </t>
    </r>
  </si>
  <si>
    <t>34*22*12: 8976 meta de niños vacunados con trazadores en el año</t>
  </si>
  <si>
    <t>Afectación reputacional</t>
  </si>
  <si>
    <t>Por multa o sanción del ente regulador</t>
  </si>
  <si>
    <t xml:space="preserve">Debido a el incumplimiento de reportes </t>
  </si>
  <si>
    <t xml:space="preserve">Probabilidad de una afectación reputacional por multa o sanción del ente regulador debido al  incumplimiento de reportes </t>
  </si>
  <si>
    <t>331 Reportes Identificados en la Matriz</t>
  </si>
  <si>
    <t>Solicitud recursos para OPS superando el valor real.</t>
  </si>
  <si>
    <t>perdida de recursos</t>
  </si>
  <si>
    <t>debido a la no programacion de horas reales de trabajo</t>
  </si>
  <si>
    <t>probabilidad de perdida de los recursos que no se ejecutan.</t>
  </si>
  <si>
    <t>economico
reputacional</t>
  </si>
  <si>
    <t xml:space="preserve"> por sanciones del ente regulador</t>
  </si>
  <si>
    <t>debido a la falta de planificacion y seguimiento del programa de talento humano</t>
  </si>
  <si>
    <t>Probabilidad  de una afectacion economica y reputacional por posibles sanciones del ente regulador, debido al incumplimiento y seguimiento del programa de talento humano</t>
  </si>
  <si>
    <t>12 veces por año</t>
  </si>
  <si>
    <t>por sanciones del ente regulador</t>
  </si>
  <si>
    <t xml:space="preserve">debido a la falta de planificacion y ejecucion del programa instuticional de capacitacion </t>
  </si>
  <si>
    <t>Probabilidad  de una afectacion economica y reputacional por posibles sanciones del ente regulador, debido al incumplimiento y seguimiento del programa institucional de capacitación</t>
  </si>
  <si>
    <t>Posibilidad de afectación reputacional y económico</t>
  </si>
  <si>
    <t>Por una barrera administrativa y asistencial en la rápida ubicación del paciente en trámite de remisión en una IPS receptora</t>
  </si>
  <si>
    <t>Debido a no claridad del trámite de remisión por las diferentes áreas involucradas en el proceso de referencia: médicos con pertinencia médica del proceso; demoras por parte de entidades externas (EPS), .</t>
  </si>
  <si>
    <t>Posibilidad de afectación reputacional y económico por una barrera administrativa y/o asistencial en la rápida ubicación del paciente en trámite de remisión en una IPS receptora debido a no claridad médica del trámite (pertinencia médica) del proceso; demoras por parte de entidades externas (EPS), por trámites administrativos própios del usuario (afiliación, portabilidad, red de apoyo, autorizaciones).</t>
  </si>
  <si>
    <t>4320  (4*30*12)</t>
  </si>
  <si>
    <t xml:space="preserve">Vulnerabilidad en la salud del paciente por una mala practica </t>
  </si>
  <si>
    <t xml:space="preserve">No realizar las listas de chequeo correspondientes en los controles adecuados </t>
  </si>
  <si>
    <t xml:space="preserve">Probabilidad de una afectacion economica y reputacional por hallazgo de vulnerabilidad de la salud del paciente por una mala practica debido a la no adherencia en la realizacion de los controles pertienentes del servicio. </t>
  </si>
  <si>
    <t xml:space="preserve">No realización del proceso adecuado en la esterilización de instrumental quirurgico </t>
  </si>
  <si>
    <t xml:space="preserve">Probabilidad de una afectacion economica y reputacionla por hallazgo de vulnerabilidad de la salud del paciente por una mala practica por la no realización del proceso adecuado en la estrilizacion del instrumental quirurgico. </t>
  </si>
  <si>
    <t>Económica y Reputacional</t>
  </si>
  <si>
    <t>por inadecuada identificación de paciente de salud mental (violencia,conducta  suicida, trastorno mental,  consumo de SPA).</t>
  </si>
  <si>
    <t>debido  al desconocimiento de los criterios de identificación del riesgo en pacientes con enfermedad mental.</t>
  </si>
  <si>
    <t>Posibilidad de afectación Económica y Reputacional por inadecuada identificación de paciente de salud mental (conducta  suicida, violencia, trastorno mental,  consumo de SPA) en consecuencia al desconocimiento de los criterios de identificación del riesgo en pacientes con enfermedad mental.</t>
  </si>
  <si>
    <t xml:space="preserve">AFECTACION REPUTACIONAL- ECONOMICA </t>
  </si>
  <si>
    <t xml:space="preserve">SEGUIMIENTO  DE POBLACION CON FAXTORS DE RIESGO </t>
  </si>
  <si>
    <t xml:space="preserve">INASISTENCIA   CITAS DE ESPECIALIDADES </t>
  </si>
  <si>
    <t xml:space="preserve">Probabilidad de afectacion reputacional y económica que inpactan   el seguimiento de la opoblacion  debido a la inasistencia  a las citas asignadas </t>
  </si>
  <si>
    <t>USUARIO PRODCUTOS Y PRACTICAS</t>
  </si>
  <si>
    <t xml:space="preserve">1020 INASISTENCIA  ANUALES  PARA UN PROMEDIO DE 85 MES  </t>
  </si>
  <si>
    <t xml:space="preserve">MENOR </t>
  </si>
  <si>
    <t>Posibilidad de Afectacion reputacional</t>
  </si>
  <si>
    <t>Por Queja o reclamo de un usuario</t>
  </si>
  <si>
    <t>Debido al desconocimiento de informacion realcionadas con las interconsultas al area de Trabajo Social y con la Gestion de Barreras de Acceso.</t>
  </si>
  <si>
    <t>Posibilidad de Afectacion reputacional por queja o reclamo de un usuario debido al desconocimiento de informacion realcionadas con las interconsultas al area de Trabajo Social y con la Gestion de Barreras de Acceso.</t>
  </si>
  <si>
    <t>Ejecución y 
administración de 
procesos</t>
  </si>
  <si>
    <t>Se dimensiona  atravez de la propabilidad de presentacion de PQR, y econonimcas derivadas de demandas a la institución</t>
  </si>
  <si>
    <t>barreras en la atencion, falta de recurso humano, auditoria interna, PQR, mala adherencia al protocolo.</t>
  </si>
  <si>
    <t>La falta de Adherencia a las GPC o a los protocolos institucionales.</t>
  </si>
  <si>
    <t xml:space="preserve">Propabilidad de afectación económica por PQRD analizando como causa inmediata, las barreras administrativas en la atencion, auditoria interna, Evidenciando la causa raiz a la mala adherencia a los protocolos institucionales. </t>
  </si>
  <si>
    <t>Ejecucion y administración de procesos.</t>
  </si>
  <si>
    <t>Muy alta (126000/año)</t>
  </si>
  <si>
    <t>1. Falta de mantenimientos preventivos y corractivos.</t>
  </si>
  <si>
    <t>Posibilidad  de afectación económica por multa o sanción del ente regulador, debido al incumplimiento de los mantenimientos preventivos y correctivos.</t>
  </si>
  <si>
    <t>10*365: 3650 10 sedes, centro y puestos de salud.</t>
  </si>
  <si>
    <t xml:space="preserve">por glosa, incumplimiento a normatividad vigente y/o demanda </t>
  </si>
  <si>
    <t>Debido a la falta tamizajes y encuestas en la consulta de creimiento y desarrollo según edad definidos en el lineamiento tecnico y operativo de la Res 3280 de 2018 y Res 3100 de 2019 (SUHA).</t>
  </si>
  <si>
    <t>Probabilidad  de afectacion economica o reputacional por una glosa o demanda debido a la falta tamizajes y encuestas en la consulta de creimiento y desarrollo según edad definidos en el lineamiento tecnico y operativo de la Res 3280 de 2018 y Res 3100 de 2019 (SUHA).</t>
  </si>
  <si>
    <t>192*22*12: 50.688 Aplicación de tamizajes durante la consulta para identificar riesgo de manera temprana en los niños y niñas menores de 11 años en el año</t>
  </si>
  <si>
    <t>Muy alta se presenta mas de 5.000 veces al año</t>
  </si>
  <si>
    <t>ALTA</t>
  </si>
  <si>
    <t xml:space="preserve">Por glosa en incumplimiento contractual con EAPBs según lo establecido en  a normatividad vigente Res 2018 </t>
  </si>
  <si>
    <t>Debido a la poca informacion capturada desde historia clinica y fallas enm elmsoftware en el proceso de atencion mediante elcontrol prenatal</t>
  </si>
  <si>
    <t>Probabilidad  de afectacion economica o reputacional por una glosa o demanda debido incumplimiento y a la poca informacion capturada desde historia clinica y fallas enm el software en el proceso de atencion mediante el control prenatal</t>
  </si>
  <si>
    <t>192*22*12=50.688 atenciones al año de acuerdo a edad gestacional de la usuaria</t>
  </si>
  <si>
    <t>consecuencia económica y reputacional que se genera por la materialización del riesgo.</t>
  </si>
  <si>
    <t>Multa y sanción del organismo de control</t>
  </si>
  <si>
    <t>Inadecuada segregación de residuos</t>
  </si>
  <si>
    <t>Probabilidad de afectación económica y reputacional que se genera por multa y sanción del ente regulador debido a inadecuada segregación de residuos</t>
  </si>
  <si>
    <t>8 veces al dia*365 dias del año =2920</t>
  </si>
  <si>
    <t>ALTA 80%</t>
  </si>
  <si>
    <t xml:space="preserve">Moderado </t>
  </si>
  <si>
    <t>POR INCUMPLIMIENTO EN LA NO APLICACIÓN DE LAS NORMAS EN SEGURIDAD DEL PACIENTE</t>
  </si>
  <si>
    <t>REALIZACION DE LAS ACTIVIDADES DE SEGURIDAD DEL PACIENTE DE MANERA NO SECUENCIAL</t>
  </si>
  <si>
    <t xml:space="preserve">Posibilidad de afectación económica  y reputacional, por multa y sanciones del organismo de control debido a la no aplicación de las normas establecidas en seguridad del paciente.
</t>
  </si>
  <si>
    <t>MUY ALTA</t>
  </si>
  <si>
    <t>Catastrófico</t>
  </si>
  <si>
    <t>No se puede llevar un control eficaz, efectivo y confiable en cuanto a la ubicación de los activos y el responsable a cargo</t>
  </si>
  <si>
    <t>El no reporte de los movimientos y/o traslados que realizan de los bienes inmuebles (eq. Computo, eq. Biomedico, mueble, enseres y otros), al proceso de activos fijos</t>
  </si>
  <si>
    <t>Probabilidad  de una afectacion economica y reputacional al no tener un control efectivo de los activos que forman parte de la Institucion.</t>
  </si>
  <si>
    <t>Ejecucion y adminsitracion de procesos</t>
  </si>
  <si>
    <t>diaria</t>
  </si>
  <si>
    <t>media</t>
  </si>
  <si>
    <t xml:space="preserve">Menor </t>
  </si>
  <si>
    <t>El no pago del impuesto predial dentro de las fechas establecidas</t>
  </si>
  <si>
    <t>Incumplimiento en el pago del impuesto en las fechas establecidas</t>
  </si>
  <si>
    <t>Afectación económica por sanción del ente regulador debido a la evasión y/o pago inoportuno de impuestos prediales, generando pago de intereses</t>
  </si>
  <si>
    <t xml:space="preserve">3 veces en el año </t>
  </si>
  <si>
    <t>Baja</t>
  </si>
  <si>
    <t>Afectación Económica</t>
  </si>
  <si>
    <t>Perdida de recursos financieros</t>
  </si>
  <si>
    <t>Incumplimiento de entrega del dinero recaudado por el área de facturación y tesorería</t>
  </si>
  <si>
    <t>Probabilidad de afectación econónomica por perdida de recursos económicos debido a incumplimiento de entrega del dinero recaudado por el área de facturación</t>
  </si>
  <si>
    <t>Fraude Interno</t>
  </si>
  <si>
    <t>=15*22 Lu a Vi
= 6 * 4 Sab
= 2fac * 4 Dom
4.344</t>
  </si>
  <si>
    <t>Alta</t>
  </si>
  <si>
    <t xml:space="preserve">=15.000.000 semanales
</t>
  </si>
  <si>
    <t>Perdida de información</t>
  </si>
  <si>
    <t>por fallas tecnológicas, desastres naturales  o  provocados por  terceras personas</t>
  </si>
  <si>
    <t>Probabilidad de afectación económica y reputacional por perdida de información debido a fallas tecnoñógicas, desastres naturales o desastres provocados por personal directo de la institución o terceros.</t>
  </si>
  <si>
    <t>Fallas tecnologicas
Daños a activos fijos / eventos externos</t>
  </si>
  <si>
    <t>360</t>
  </si>
  <si>
    <t>Media</t>
  </si>
  <si>
    <t xml:space="preserve">GESTION DE SERVICIOS DIAGNOSTICOS Y TERAPEUTICOS </t>
  </si>
  <si>
    <t xml:space="preserve">IMÁGENES DIAGNOTICAS </t>
  </si>
  <si>
    <t>Afectación Reputacional</t>
  </si>
  <si>
    <t xml:space="preserve">Por 
Mala identificacion del paciente </t>
  </si>
  <si>
    <t xml:space="preserve">Debido
Error de verificación y corroboración del profesional en los procesos generados desde (orden médica, facturación y atención) de los exámenes TAC-RX -ECOGRAFIA - MAMOGRAFIA </t>
  </si>
  <si>
    <t>Probabildiad de una afectación reputacional, por una mala identificación del paciente, debido a errores de verificación y corroboración del profesional en los procesos generados desde (orden médica, facturación y atención) de los exámenes TAC-RX -ECOGRAFIA - MAMOGRAFIA.</t>
  </si>
  <si>
    <t>Usuarios, productos y practicas , organizacionales</t>
  </si>
  <si>
    <t>Actividad = Orden médica + Facturación + Toma Examen
= 1529 * 365
= 558.085</t>
  </si>
  <si>
    <t xml:space="preserve">Comunicaciones </t>
  </si>
  <si>
    <t xml:space="preserve">El riesgo afecta la imagen de
de la entidad </t>
  </si>
  <si>
    <t xml:space="preserve">Debilidad en
la
socialización y
en  el intsrutivo de imagen corporativa de  La Empresa Social del Estado Region de Salud Soacha </t>
  </si>
  <si>
    <t xml:space="preserve">debido a incumplimiento de implementacion de la imagern corportaiva que tienen los refetnes ty trabajadores </t>
  </si>
  <si>
    <t xml:space="preserve">Una  inadecuada aplicación del  instrutivo de imagen corporativa , por debilidad en la socialización y en la apropiación de la imagen corporativa en la entidad y/o cambios administrativos que no dan continuidad a los lineaminetos establecidos por el instrutivo </t>
  </si>
  <si>
    <t>Menor</t>
  </si>
  <si>
    <t>Defensa Juridica</t>
  </si>
  <si>
    <t>Fallos en contra, perdidas economicas</t>
  </si>
  <si>
    <t>Indebida atención del proceso, Deficiente argumentación en la respuesta</t>
  </si>
  <si>
    <t>Probabilidad de una afectación economicas y reputacional por Inoportunidad en la respuesta de demandas (Tutelas, Quejas) contra la entidad</t>
  </si>
  <si>
    <t>70</t>
  </si>
  <si>
    <t>Debido a la omision de  la verificacion de los requisitos minimos contractuales</t>
  </si>
  <si>
    <t xml:space="preserve">probabilidad de una afectacion economica y reputacional por la celebracion de los contratos sin el cumplimiento de los requisitos </t>
  </si>
  <si>
    <t>1090 veces realizacion de contratos al año</t>
  </si>
  <si>
    <t> debido a la intervencion en la tramitación, aprobación o celebración de un contrato con violación al régimen legal</t>
  </si>
  <si>
    <t xml:space="preserve"> La Probabilidad de la afectacion economica y reputacional debido a la celebracion indebida de los contratos pudiendo adjudicar sin el cumplimiento de los principios de publcidad y transparencia.</t>
  </si>
  <si>
    <t>REGISTRO DE CALIFICACIÓN Y VALORACIÓN DE CONTROLES</t>
  </si>
  <si>
    <t>No. control</t>
  </si>
  <si>
    <t>Descripción del control</t>
  </si>
  <si>
    <t>Afectación</t>
  </si>
  <si>
    <t>Atributos</t>
  </si>
  <si>
    <t>Probabilidad residual final</t>
  </si>
  <si>
    <t>Impacto residual final</t>
  </si>
  <si>
    <t>Zona de riesgo final</t>
  </si>
  <si>
    <t>Plan de Accion</t>
  </si>
  <si>
    <t>Corrupcion</t>
  </si>
  <si>
    <t>ÁREA</t>
  </si>
  <si>
    <t>Proba-bilidad</t>
  </si>
  <si>
    <t>Impac-to</t>
  </si>
  <si>
    <t>Tipo</t>
  </si>
  <si>
    <t>Implementación</t>
  </si>
  <si>
    <t>Calificación</t>
  </si>
  <si>
    <t>Documentación</t>
  </si>
  <si>
    <t>Frecuencia</t>
  </si>
  <si>
    <t>Evidencia</t>
  </si>
  <si>
    <t>El profesional de SST designado por la gerencia se encargara de elaborar Y ejecutar un plan de trabajo anual en donde se registren todas las actividades a traves de las cuales se da cumplimiento a la implementacion de un SGSST</t>
  </si>
  <si>
    <t>X</t>
  </si>
  <si>
    <t>Detectivo 15%</t>
  </si>
  <si>
    <t>Manual 15%</t>
  </si>
  <si>
    <t>Documentado</t>
  </si>
  <si>
    <t>Aleatorio</t>
  </si>
  <si>
    <t>Con Registro</t>
  </si>
  <si>
    <t>Muy Baja</t>
  </si>
  <si>
    <t>Reducir</t>
  </si>
  <si>
    <t xml:space="preserve">1. Ejecutar el plan de trabajo para ejecutar en el 2025 condigo sst_pli_03 y realizar el reporte de los estandares minimos a fin de año </t>
  </si>
  <si>
    <t>NO</t>
  </si>
  <si>
    <t>SIN CONTROL</t>
  </si>
  <si>
    <t>Preventivo 25%</t>
  </si>
  <si>
    <t>Manual 15 %</t>
  </si>
  <si>
    <t>Continuo</t>
  </si>
  <si>
    <t xml:space="preserve">Con registro </t>
  </si>
  <si>
    <t>El referente de Almacen realiza los estudios de neceidad para el cubrimiento de las necesidades y requerimientos  de todas las areas y porcesos de la E.S.E</t>
  </si>
  <si>
    <t>El profesional de recursos físicos hace un diagnóstico y verificara las instalaciones en general de acuerdo  a una lista e chequeo previamente establecida</t>
  </si>
  <si>
    <t>x</t>
  </si>
  <si>
    <t xml:space="preserve">manual 15 % </t>
  </si>
  <si>
    <t>Muy alto</t>
  </si>
  <si>
    <t>Catastrofico</t>
  </si>
  <si>
    <t>SIN ACCIONES</t>
  </si>
  <si>
    <t xml:space="preserve">El referente de Habilitacion Realiza seguimiento al Plan de sostenibilidad del SUH al registro con codigo CA-FTO-03, a traves de un registro de un Drive a los Lideres de proceso tanto asistencial y admisnitrativo. </t>
  </si>
  <si>
    <t xml:space="preserve">Documentado </t>
  </si>
  <si>
    <t>De manera mensual la referente del SUH presentara al comité directivo el porcentaje de cumplimiento de los planes de accion realizados por cada uno de los estandares como avance de ejecucion del plan de sostenibilidad.</t>
  </si>
  <si>
    <t xml:space="preserve">El referente de habilitacion realiza seguimiento al plan de accion de Sistema Unico de Habillitacion recopilando las evidencias y soportes de cumplimiento de las accciones ejecutadas y desarrolladas por los lideres de los estandares de habillitacion </t>
  </si>
  <si>
    <t>Correctivo 10%</t>
  </si>
  <si>
    <t>Los referentes lideres de los estandares de habilitacion, plantearan y haran seguimiento a planes de accion derivados de los hallazgos de las autoevaluaciones realizadas por la referente del SUH.</t>
  </si>
  <si>
    <t>El referente de seguridad del paciente realiza seguimiento al plan de accion del Programa de Seguridad del paciente en el registro CA-FTO-26</t>
  </si>
  <si>
    <t>El referente de seguridad del paciente hara seguimiento a la estrategia del tablero de los inseguros, bajo el registro del Plan de Mejoramiento  CA-FTO-06
Los lideres que hagan parte del tablero de los inseguros, realizaran entrega de los soportes que evidencien el cumplimiento del plan de mejoramiento planteado a las fallas.</t>
  </si>
  <si>
    <t>El referente de calidad  Realiza seguimiento al Plan de accion PAMEC  codigo CA-PRI-01</t>
  </si>
  <si>
    <t>El referente de calidad Diseña el PAMEC  al registro con codigo CA-PRI-01.
El referente de calidad diseña e implementa el Cronograma de auditorias internas CA-FTO-32 a los procesos priorizados dentro del PAMEC</t>
  </si>
  <si>
    <t>El referente de estadistica crea una matriz de control de reportes del proceso.</t>
  </si>
  <si>
    <t>El referente de SIPAC realizara alertas informativas a los referentes responsables de la entrega de la informacion a reportar, por medio de correos electronicos dentro de los primeros 5 dias del mes siguiente al cierre de cada trimestre.</t>
  </si>
  <si>
    <t>Continua</t>
  </si>
  <si>
    <t>Se solicitara al proceso de sistemas la confirmacion de los backups realizados periodicamente para la custodia de la informacion</t>
  </si>
  <si>
    <t>El referente de atención al usuario realiza plan de mejoramiento en el registro CA-FTO-06 derivado de las PQRS</t>
  </si>
  <si>
    <t>El Referente de Atención al usuario realizara la aplicación de encuestas de percepcion de la satisfaccion de los usuarios en los servicios asistenciales.
El refente de Atención al usuario realizara seguimiento a las PQRS recepcionadas en aplicativo web y fisico</t>
  </si>
  <si>
    <t>El referente de acreditacion diseña el Plan de mejoramiento del SUA  en el registro con codigo CA-FTO-06, el cual describe las acciones de mejora por grupo de estandar a corde a la resolucion 5095 de 2018 y 1328 de 2021</t>
  </si>
  <si>
    <r>
      <rPr>
        <rFont val="Times New Roman"/>
        <color theme="1"/>
        <sz val="11.0"/>
      </rPr>
      <t xml:space="preserve">Desde la referencia del Sistema Unico de Acreditación se continua con :
* La ejcucion de las mesas primarias  de  URG-HOS, AMBLATORIO-IPS, ODONTOLOGIA, L. CLINICO, IMAGENEOLOGIA, QUIRURGICOS, PROMOCIÓN Y DETECCION ,FARMACIA, DIRECCIONAMIENTO, GERENCIA, TALENTO HUMANO, AMBIENTE FISICO, TECNOLOGIA, INFORMACIÓN, MEJORAMIENTO.
* La  ejcución de las mesas de segundo y tercer nivel
</t>
    </r>
    <r>
      <rPr>
        <rFont val="Times New Roman"/>
        <b/>
        <color theme="1"/>
        <sz val="11.0"/>
      </rPr>
      <t>*</t>
    </r>
    <r>
      <rPr>
        <rFont val="Times New Roman"/>
        <color theme="1"/>
        <sz val="11.0"/>
      </rPr>
      <t xml:space="preserve"> Seguimiento al Plan de Mejoramiento del Sistema Unico de Acreditacion  de acuerdo a los resultados de la autoevaluación  del 2023; se  incluyo el analisis causal, oportunidad de mejora de otras fuentes, indicadores de medición.
* Acompañamiento tecnico  a cada referente en la implemetacióin de las accion de cada oportunidad de mejora.
* Los proceso de referenciacion comparativa .</t>
    </r>
  </si>
  <si>
    <t>El profesional de apoyo administrativo generara plan de mejoramiento en el documento CA-FTO-06 para los procesos que no cumplen con la correcta codificacion de los documentos.</t>
  </si>
  <si>
    <t>El profesional de apoyo administrativo a calidad realiza el registro en el listado maestro de documentos cod CA-FTO-01 de manera permanentes.
El profesional de apoyo administrativo realizara seguimiento a los planes de mejora planteados por los diferentes procesos a los que se les haya implementado plan de mejoramiento.</t>
  </si>
  <si>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</si>
  <si>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MANUAL 15%</t>
  </si>
  <si>
    <t>DOCUMENTADA</t>
  </si>
  <si>
    <t>CONTINUA</t>
  </si>
  <si>
    <t>REGISTRO MATERIAL</t>
  </si>
  <si>
    <t>MAYOR</t>
  </si>
  <si>
    <t>El jefe de del área de contratos verifica en el sistema de información de contratac ión la información registrada por el profesional asignado y aprueba el proceso para firma del ordenador del gasto, en el sistema de información queda el registro correspondiente, en caso de encontrar inconsistencias , devuelve el proceso al profesional de contratos asignado.</t>
  </si>
  <si>
    <t>El profesional del área de contratos verifica que la información suministrada por el ESPECIALISTA corresponda con los requisitos establecidos de contratación a través de una lista de chequeo donde están los requisitos de información y la revisión con la información física suministrada por el PROFESIONAL, los contratos que cumplen son registrados en el sistema de información de contratación.</t>
  </si>
  <si>
    <t>MANUAL</t>
  </si>
  <si>
    <t>El referente del area de odontología realiza la solicitud del profesional en el número de horas o talento humano que se requiera de acuerdo a la demanda</t>
  </si>
  <si>
    <t>manual</t>
  </si>
  <si>
    <t>documentado</t>
  </si>
  <si>
    <t>continua</t>
  </si>
  <si>
    <t>con registro</t>
  </si>
  <si>
    <t>Aceptar</t>
  </si>
  <si>
    <t>1. realizar gestion de cobro de cartera a las entidades deudoras por medio de oficios 
2. realizar conciliaciones de cartera de forma trimestral con cada una de las entidades deudoras conforme los estiulado en Circular 030 de 2013
3. solicitar de manera permanente el reporte detallado de los pagos ejecutados por las entidades deudors y posterior registro contable dismunuyendo la  cuenta por pagar 
4. El referente y analista de cartera realiza el proceso de Circularización y cobro de las diferentes EAPB y entidades deudoras por medio de oficios, correos, actas de conciliacion, mesas de trabajo y reuniones.</t>
  </si>
  <si>
    <t>1. identificar las causales e glosas y cuales son sibsanables. 
2. realizar correctivos en el momento de la facturacion teniendo en cuenta las cuasales de las glosas aceptadas
3. El referente de cuentas medicas identifica las causales de glosas presentadas por las entidades deudoras y genera alertas en el proceso de facturacion.</t>
  </si>
  <si>
    <t>El profesional referente de cada sede revisa los criterios de evalación mediante la aplicación de la lista de chequeo de resolción 3280 discriminadas por curso de vida</t>
  </si>
  <si>
    <t>manual 15%</t>
  </si>
  <si>
    <t>Con registro</t>
  </si>
  <si>
    <t xml:space="preserve">Alto </t>
  </si>
  <si>
    <t>1. Inducción en puesto de trabajo.
2. Capacitar al profesional medico.
3. solicitar la audioria concurrente.
4. Medión de guías de adherencia.</t>
  </si>
  <si>
    <t>SI</t>
  </si>
  <si>
    <t>DOCUMENTADO</t>
  </si>
  <si>
    <t>CONTINUO</t>
  </si>
  <si>
    <t>CON REGISTRO</t>
  </si>
  <si>
    <t>MUY ALTO</t>
  </si>
  <si>
    <t>MODERADO</t>
  </si>
  <si>
    <t>SEGUN CAPACIDAD INSTALADA SOLICITAR EL TALENTO HUMANO.</t>
  </si>
  <si>
    <t>RONDAS DE SEGURIDAD DEL PACIENTE Y CUMPLIMIENTO DE RESOLUCION 3100.
REFERENTE DE CENTRO DE SALUD SOLICITA A REFERENTE DE RECURSOS FISICOS CUMPLIR LOS REQUERIMIENTOS MINIMOS DE INFRAESTRUCTURA.</t>
  </si>
  <si>
    <t xml:space="preserve">CONTINUA </t>
  </si>
  <si>
    <t>BAJO</t>
  </si>
  <si>
    <t>Socializar Estructura de costos
Concientizar sobre el buen manejo de la información y los centros de costos
REFERENTE DE COSTOS REVISA Y PROCESA LA INFORMACION QUE SE GENERA DESDE CADA PROVEEDOR DE INFOMARCIÓN MENSUALMENTE Y GENERA INFORMES</t>
  </si>
  <si>
    <t>El Profesional de docencia, realiza verificación mediante matriz de seguimiento a pagos de universidades.</t>
  </si>
  <si>
    <t>El profesional de docencia verificará 5 días antes el pago a traves de tesoreria</t>
  </si>
  <si>
    <t xml:space="preserve">El profesional referente de enfermeria realizara capacitaciones y medicion de adherencia con relacion al protocolo de administracion de medicamentos, seguimiento a planes de mejora de los Auxiliares y Jefes de enfermeria </t>
  </si>
  <si>
    <t>MANUAL 15 %</t>
  </si>
  <si>
    <t xml:space="preserve">DOCUMENTADO </t>
  </si>
  <si>
    <t>ALEATORIA</t>
  </si>
  <si>
    <t xml:space="preserve">CON REGISTRO </t>
  </si>
  <si>
    <t xml:space="preserve">EL PROFESIONAL REFERENTE DE ENFERMERIA REALIZARA CAPACITACION Y MEDICION DE ADHERENCIA CON RELACION AL PROTOCOLO DE ADMINISTRACION DE MEDICAMENTOS  </t>
  </si>
  <si>
    <t>MANUAL (15%)</t>
  </si>
  <si>
    <t>LA INSTITUCION EMITIRA LA POLITICA Y PROGRAMA PROA EL CUAL SERA DE OBLIGATORIO CUMPLIMIENTO</t>
  </si>
  <si>
    <t>FORTALECIMIENTO DE LA ADHERENCIA AL PROTOCOLO DE LAVADO DE MANOS A TRAVES DE LA SOCIALIZACION DEL PROTOCOLO.</t>
  </si>
  <si>
    <t>MANUAL
15 %</t>
  </si>
  <si>
    <t>SIN DOCUMENTOS</t>
  </si>
  <si>
    <t>SIN REGISTROS</t>
  </si>
  <si>
    <t>Referente de facturación debe realizar seguimiento factura a factura de la radicación diaria por parte del personal de apoyo y el cumplimiento en los tiempos establecidos con la descarga de información suministrada desde el sistema de información dgh garantizando la trazabilidad de cada una de las facturas emitidas por concepto de servicios de salud.</t>
  </si>
  <si>
    <t xml:space="preserve">El regente de farmacia realiza la adherencia al procedimiento de recepción técnica (seguimiento a esta actividad 
</t>
  </si>
  <si>
    <t xml:space="preserve">Manual (15%) </t>
  </si>
  <si>
    <t xml:space="preserve">Continua </t>
  </si>
  <si>
    <t>Evitar</t>
  </si>
  <si>
    <t>MANUAL  15%</t>
  </si>
  <si>
    <t xml:space="preserve">MAYOR </t>
  </si>
  <si>
    <t>Realizar mantenimientos preventivos a los equipos biomédicos, a cargo del los ingenieros biomédicos
Capacitaciones a personal asistencial sobre uso, limpieza y desinfección de equipos biomédicos a cargo de los  ingenieros biomédicos
antenimientos  correctivos a los equipos biomédicos a cargo de los  ingenieros biomédicos</t>
  </si>
  <si>
    <t>El profesional y analistas del area de cuentas medicas, analiza las objeciones notificadas por las diferentes Entidades Administradoras de Planes de Beneficio, verificando los tiempos de reporte de acuerdo a la normatividad vigente para aplicacion de extemporaneidad.
El profesional y analistas de cuentas medicas adelantan socializacion con las diferentes Areas institucionales sobre los motivos de objecion reportados por las EAPB
El profesional de cuentas medicas y facturacion realizara presentacion a los integrantes del comité de Glosas y Devoluciones analisis de su comportamiento y gestion trimestralmente, para la toma de decisiones.</t>
  </si>
  <si>
    <t>manual 15 %</t>
  </si>
  <si>
    <t>bajo</t>
  </si>
  <si>
    <t>seguimiento al plan y ajuste de actividades pendientes para lograr el 100% de cumplimiento</t>
  </si>
  <si>
    <t>ALEATORIO</t>
  </si>
  <si>
    <t>Realizar seguimiento y retroalimentación de la resol 2350/2020 y resol 2465/2016
EL LIDER  PROFESIONAL DEBE CAPACITAR CON RELACION A PROTOCOLOS Y EVALUAR ADHERENCIA (RESPONSABLE - ACCION - COMPLEMENTO)</t>
  </si>
  <si>
    <t>El Profesional de IAMII realiza los análisis a los laboratorios microbiológicos por sede hospitalaria y por centro de producción. (Realización mensual)</t>
  </si>
  <si>
    <t>Realizar seguimiento a los resultados de los análisis microbiológicos</t>
  </si>
  <si>
    <t xml:space="preserve">EL Coordinador de Calidad del laboratorio implementa LB-FTO-047 REGISTRO DE REACCIONES ADVERSAS EN LA TOMA DE MUESTRAS, donde se realiza seguimiento a la doble puncion y posteriormente la coordinacion del laboratori realiza la retroalimentacion a quien corresponda. </t>
  </si>
  <si>
    <t>manual=15%</t>
  </si>
  <si>
    <t>aleatoria</t>
  </si>
  <si>
    <t>*El profesional coordinador de calidad de laboratorio capacitara al personal asistencial de la institucion que se encuentre involucrado en el proceso de correcta identificacion de muestras de laboratorio a traves del paquete instruccional de buenas practicas en la correcta identificacion de las muestras.  Estrategia  5 correctos del laboratorio clinico
*Informe trimestral de eventos adversos en la toma</t>
  </si>
  <si>
    <r>
      <rPr>
        <rFont val="Times New Roman"/>
        <color theme="1"/>
        <sz val="11.0"/>
      </rPr>
      <t>El profesional coordinador de calidad de laboratorio implementa el uso obligatorio de sticker de identificacion de hemocomponentes y la aplicación de las</t>
    </r>
    <r>
      <rPr>
        <rFont val="Times New Roman"/>
        <b/>
        <color theme="1"/>
        <sz val="11.0"/>
      </rPr>
      <t xml:space="preserve"> listas de chequeo LB-FTO-5</t>
    </r>
    <r>
      <rPr>
        <rFont val="Times New Roman"/>
        <color theme="1"/>
        <sz val="11.0"/>
      </rPr>
      <t>4  adherencia al protocolo de transfusion sanguinea</t>
    </r>
  </si>
  <si>
    <t xml:space="preserve">El profesional en Bacteriologia  lider del servicio pretransfusional capacita al personal medico  a traves del paquete instruccional de buenas practicas transfusion segura y el programa de hemovigilancia                                                             
*Auditoria a las listas de chequeo aplicadas durante el trimestre.
*Evidencia registro fotografico  STICKER de identificacion hemocomponentes </t>
  </si>
  <si>
    <r>
      <rPr>
        <rFont val="Times New Roman"/>
        <color theme="1"/>
        <sz val="11.0"/>
      </rPr>
      <t>El profesional coordinador de calidad de laboratorio realiza la supervision de las tomas de muestra  donde aplica la</t>
    </r>
    <r>
      <rPr>
        <rFont val="Times New Roman"/>
        <b/>
        <color theme="1"/>
        <sz val="11.0"/>
      </rPr>
      <t xml:space="preserve"> lista de chequeo LB-FTO-39 Formato de evaluacion de toma d muestras</t>
    </r>
    <r>
      <rPr>
        <rFont val="Times New Roman"/>
        <color theme="1"/>
        <sz val="11.0"/>
      </rPr>
      <t xml:space="preserve"> de centros y puestos</t>
    </r>
  </si>
  <si>
    <t>*auditorias mensuales a las tomas de muestra</t>
  </si>
  <si>
    <r>
      <rPr>
        <rFont val="Times New Roman"/>
        <color theme="1"/>
        <sz val="11.0"/>
      </rPr>
      <t xml:space="preserve">El profesional coordinador de laboratorio solicita  y realiza el seguimiento </t>
    </r>
    <r>
      <rPr>
        <rFont val="Times New Roman"/>
        <b/>
        <color theme="1"/>
        <sz val="11.0"/>
      </rPr>
      <t xml:space="preserve">al cronograma de mantenimientos preventivos </t>
    </r>
    <r>
      <rPr>
        <rFont val="Times New Roman"/>
        <color theme="1"/>
        <sz val="11.0"/>
      </rPr>
      <t>a los equipos biomedicos  evitando la interrupcion en la prestacion del sevicio.</t>
    </r>
  </si>
  <si>
    <t>*Se realiza solicitud de pedidos,acorde a la estadistica del servicio.KARDEX
El profesional coordinador de laboratorio realiza el pedido mensual de insumos y reactivos con manejo de stock minimo y maximo evitando la interrupcion en la prestacion del sevicio</t>
  </si>
  <si>
    <t xml:space="preserve">El profesional coordinador de laboratorio solicitara  y realizara el seguimiento al control de calidad interno y externo  evitando  asi resultados errados que  generaran perdidas de la confianza del servicio. </t>
  </si>
  <si>
    <t xml:space="preserve">*Se realiza inscripcion al control de calidad interno y externo                                                                                                         *se realiza seguimiento y retroalimentacion a los profesionales de Bacteriologia en su desempeño                                                                                                         </t>
  </si>
  <si>
    <t>Sin documentar</t>
  </si>
  <si>
    <t>Mensual</t>
  </si>
  <si>
    <t>Programación mensual</t>
  </si>
  <si>
    <t>socializar los resultados que se encuentren en el cumplimiento de la programación. 
Referente realizará programación mensual a vacunadoras contemplando diferentes estrategias para el programa
Verificación de actas de ejecución de jornadas de vacunación
Vacunadores realizaran diferentes estrategias intra y extramurales para mejorar las coberturas de vacunación
Seguimiento al tablero de control  de metas de vacunación
Referente realiza verificación mensual del tablero de control del cumplimiento de metas</t>
  </si>
  <si>
    <t>El profesional de apoyo de planeación realizará seguimiento de las alertas de la matriz de reportes institucionales</t>
  </si>
  <si>
    <t>Manual</t>
  </si>
  <si>
    <t>Enviar Correos Electronicos a los reponsables y comunicaciones verbales para dar cumplimiento.
El profesional de apoyo implementará una herramienta que le permita contener todos los reportes con sus fechas de vencimiento.</t>
  </si>
  <si>
    <t>La oficina de presupuesto envia el listado de las OPS con saldo sin ejecutar para revisión y liquidación</t>
  </si>
  <si>
    <t>alto</t>
  </si>
  <si>
    <t>trimestral</t>
  </si>
  <si>
    <t xml:space="preserve">actas liquidacion y terminacion </t>
  </si>
  <si>
    <t>El coordinador de talento humano implementa un programa de bienestar e incentivos y por medio de un cronograma ejecutara sus actividades</t>
  </si>
  <si>
    <t>LEVE</t>
  </si>
  <si>
    <t>Realizar seguimiento a las actividades propuestas en el cronograma del Plan de Bienestar e incentivos para alcanzar el 100% de ejecucion del mismo</t>
  </si>
  <si>
    <t>El coordinador de talento humano implementa un programa istitucional de capacitacion y por medio de un cronograma ejecutara sus actividades</t>
  </si>
  <si>
    <t>Realizar seguimiento a las actividades propuestas en el cronograma del Plan de capacitacion para alcanzar el 100% de ejecucion del mismo</t>
  </si>
  <si>
    <t>CON  REGISTRO</t>
  </si>
  <si>
    <t>Coordinador médico socializa cada uno de los profesionales médicos temas de pertinencia médica para los trámites de remisión, como los respectivos soportes y notas que deben soportar dichos trámites  por medio de charlas pretest y postest
Trabajo social identifica los casos con barrera de acceso y continuidad del proceso de atención de remisión dando oportuno cumplimiento al trámite con respectivo registro en historia clínica
Referente de referencia realizará revisión a todo trámite de remisión ingresado, dando respuesta a la oportunidad y claridad de los trámites, realizando correcciones al mismo proceso (justificación del objeto de la remisión, soportes diagnósticos, documentación completa, diagnósticos claros, descripción médica detallado de la condición real del paciente).</t>
  </si>
  <si>
    <t xml:space="preserve">El profesional referente de cirugia realizara capacitacion de retroalimentacion en cuento a la realizacion de las listas de chequeo que se deben practicar al paciente </t>
  </si>
  <si>
    <t>Manual (15%)</t>
  </si>
  <si>
    <t>Probabilidad de una afectacion economica y reputacional por hallazgo de vulnerabilidad de la salud del paciente por una mala practica debido a la no adherencia en la realizacion de los controles pertienentes del servicio.</t>
  </si>
  <si>
    <t xml:space="preserve">El profesional referente de cirugia junto con la instrumentadora quirurgica de la central de esterilización realizara capacitacion de retroalimentacion con respecto a la realizacion del lavado de instrumental y esterilizacion basado en el manual de buenas practicas reglamentario. </t>
  </si>
  <si>
    <t>Probabilidad de una afectacion economica y reputacionla por hallazgo de vulnerabilidad de la salud del paciente por una mala practica por la no realización del proceso adecuado en la estrilizacion del instrumental quirurgico.</t>
  </si>
  <si>
    <t>Referente  salud mental  realiza  busqueda  activa  de eventos  salud  mentaL mediante reporte de epidemiología</t>
  </si>
  <si>
    <t>Manual  15%</t>
  </si>
  <si>
    <t>PLANILLAS</t>
  </si>
  <si>
    <t>Ronda diaria busqueda activa   eventos   salud  mental,  registro  en  formato PSI_FTO_04
Referente de Salud Mental realiza
socialización de criterios  sobre riesgos del paciente  con  enfermedad mental  activacion  de   ruta.
Cronograma plan capacitacion  eventos  salud  mental, informe sobre actividades  desarrolladas  el  PIC (plan de intervenciones colectivas) en  donde se realizan actividades psicoeducativas que contribuyan al bienestar mental y emocional de la población del municipio de soacha.</t>
  </si>
  <si>
    <t xml:space="preserve">SIN DOCUMENTAR </t>
  </si>
  <si>
    <t>REGISTRO</t>
  </si>
  <si>
    <t xml:space="preserve">menor </t>
  </si>
  <si>
    <t xml:space="preserve">El profesional de terceros garantiza el seguimiento  telefonico  previo  a los paciente con cita programada  </t>
  </si>
  <si>
    <t xml:space="preserve">El lider de Trabajo Social socializara cada uno de los protocolos que implementa el area de Trabajo Social a traves de las interconsultas y la Gestion de Barreras de Acceso a traves de videos, capacitaciones, test.
El equipo de Trabajo Social verificara el motivo de interconsulta y la barrera de acceso que requiere gestion por parte del area a traves del sistema Dinamica y la informacion verificada en Ronda.
La lider de Trabajo Social en conjunto con el equipo de comunicaciones diseñara  una pieza comunicativa que permita dar a conocer a la comunidad las rutas de atencion </t>
  </si>
  <si>
    <t>manual (25%)</t>
  </si>
  <si>
    <t>moderada</t>
  </si>
  <si>
    <t>mayor</t>
  </si>
  <si>
    <t>El profesional de urgencias garantiza la socialziación y medición de la adherencia a los protocolos institucionales.</t>
  </si>
  <si>
    <t xml:space="preserve">Ejecución del plan de mantenimiento por el talento humano (auxiliares de mantenimiento) de Recursos Fisicos, con una periodicidad y inspección semanal, con evidencias de registro fotografico, registro en cronograma de mantenimiento. </t>
  </si>
  <si>
    <t>Semanal</t>
  </si>
  <si>
    <t xml:space="preserve">Socializar los resultados que se encuentren en el cumplimiento de la programación. 
</t>
  </si>
  <si>
    <t>El personal de recuros físicos realiza mantenimientos correctivos a la infraestructura y/o equipos a cargo de los auxiliares de mantenimiento con un periodicidad dependiendo de las solicitudes requeridas</t>
  </si>
  <si>
    <t>Diaria</t>
  </si>
  <si>
    <t>Mesa de ayuda</t>
  </si>
  <si>
    <t xml:space="preserve">Verificación de actas de ejecución </t>
  </si>
  <si>
    <t>El referente de cronicos realiza la aplicación de auditorias de acuerdo a la GPC y Lineamiento tecnico y operativo de Res 3280 de 2018 (CyD) con su respectiva listas de chequeo a los cursos de vida de primera infancia e infancia.</t>
  </si>
  <si>
    <t>CONTINUA (TRIMESTRAL)</t>
  </si>
  <si>
    <t xml:space="preserve">Socializar los resultados de auditoria en hc según curso de vida de la res 3280 de 2018 a los profesionales.
Planes de mejora y cierre del ciclo de auditoria GPC.                                           Evaluacion listas de chequeo primera infancia e infancia.
Capacitacion a personal de sedes en lineamiento tecnico y operativo Res 3280 de 2018 curos de vida primera infancia e infancia.
Mesas de trabajo con el area de sistemas para ajuste de historia clinica segun Res 3280 de 2018.    </t>
  </si>
  <si>
    <t>Capacitacion a personal de sedes sobre Diligenciaminto de HC de Atencion Prenatal. Socailizacion del Kardex de Gestantes al profesional medico de las sedes- Evaluacion de listas de chequeo aplicadas a Historia Clinica Digital de atencion Prenatal a todas las sedes. - Planes de mejora a cada profesional de acuerdoa los hallazgos encontrados en la evaluacion de las listas de Chequeo. 
El referente de Salud Sexual y Reproductiva realiza mesas de trabajo con referente de Dinamica para ajustes y parametrizacion de Historia Clinica  de Atencion Prenatal. - Aplicación de listas de chequeo a Historia Clinica de Atencion Prenatal Digital, dado que a la fecha se tiene plan de contingencia por fallo en HC de Dinamica Gerencial.</t>
  </si>
  <si>
    <t xml:space="preserve">Manual                         15%  </t>
  </si>
  <si>
    <t>Aleatoria</t>
  </si>
  <si>
    <t>El referente ambiental se encarga de realizar capacitaciones al personal en aras de dar cumplimiento y a la correcta segregación de residuos en la Institución</t>
  </si>
  <si>
    <t xml:space="preserve">El coordinador realiza evaluación de auditoria de manera concurrente las actividades que deben llevar a cabo los funcionarios del servicio de odontología. </t>
  </si>
  <si>
    <t>MEDIO</t>
  </si>
  <si>
    <t>En conjunto con los referentes de seguridad del paciente y de manera continua (mensual)se capacitará y evaluará a los funcionarios del area de odontología en todos los aspectos que favorezcan el control de los incidentes y por ende la no aparición de eventos adversos.
evaluarán de manera concurrente las actividades que deben llevar a cabo los funcionarios del servicio de odontología.</t>
  </si>
  <si>
    <t>El profesional de activos fijos registra y realiza validación mediante formato codigo RF-FTO-13 el reporte de los traslados y movimientos que se realizan entre  los puestos, centros sedes, proceso y areas
Se cuenta con poliza de aseguramiento de los activos fijos.</t>
  </si>
  <si>
    <t>con registo</t>
  </si>
  <si>
    <t>Realizar el seguimiento al resporte de traslados.
Socializar a todas las areas y procesos la importancia del reporte al proceso de activos fijos de los movimientos que se realizan 
El proceso de activos fijos tiene el registro de los activos fijos que tiene la institucion en el software de dinamica Gerencial .Net, modulo de activos fijos, actualizando la ubicacion y responables de los bienes muebles.</t>
  </si>
  <si>
    <t>sin documentar</t>
  </si>
  <si>
    <t>baja</t>
  </si>
  <si>
    <t>Socializar e instalar en un lugar visible de la oficina de tesoreria calendario con los plazos para declarar y pagar el impúesto predial unificado.
El referente de activos fijos realiza el seguimiento de verificacion de solicitud de CDP, contabilizacion y pago del impuesto dentro de las fechas establecidas</t>
  </si>
  <si>
    <t>El  lider del subproceso de tesorería realiza un reporte diario desde la plataforma Dinamica.net y verifica los recaudos recibidos por el área de facturación.</t>
  </si>
  <si>
    <r>
      <rPr>
        <rFont val="Times New Roman"/>
        <b/>
        <color theme="1"/>
        <sz val="11.0"/>
      </rPr>
      <t xml:space="preserve">1. </t>
    </r>
    <r>
      <rPr>
        <rFont val="Times New Roman"/>
        <b val="0"/>
        <color theme="1"/>
        <sz val="11.0"/>
      </rPr>
      <t>Verificación del control de los dineros recaudados mediante formatos y comprobantes de entrega</t>
    </r>
  </si>
  <si>
    <t>El  lider del subproceso de tesorería realiza dos entregas semanales mínimo a la empresa transportadora de valores (BRINKS) para ser consignada en la cuenta corriente de la institución.</t>
  </si>
  <si>
    <t>Leve</t>
  </si>
  <si>
    <r>
      <rPr>
        <rFont val="Times New Roman"/>
        <b/>
        <color theme="1"/>
        <sz val="11.0"/>
      </rPr>
      <t>1.</t>
    </r>
    <r>
      <rPr>
        <rFont val="Times New Roman"/>
        <color theme="1"/>
        <sz val="11.0"/>
      </rPr>
      <t xml:space="preserve"> Realizar registro de entrega del dinero recaudado a la empresa transportadora (BRINKS).</t>
    </r>
  </si>
  <si>
    <t>El referente de tic´s realiza el respectivo back up de la informacion digitalizada y registrada  de la historia clinica.</t>
  </si>
  <si>
    <t>Automatico 25%</t>
  </si>
  <si>
    <t>Verificar que existe ese back up</t>
  </si>
  <si>
    <t>El referente de recursos físicos, garantiza la prestación de serivicios de un guarda de seguridad las 24 horas a travez de una empresa de vigilancia</t>
  </si>
  <si>
    <t>aleatorio</t>
  </si>
  <si>
    <t>1. Revisar la fecha de finalización del contratista de vigilancia.
2. Recordar previamente(un mes) la continuidad de la viglancia.</t>
  </si>
  <si>
    <t xml:space="preserve">Un profesional + acción + con una herramienta o dispositivo
1. Se realiza la verificacion de datos de la orden del estudio solicitado contra verificacion cruzada de paciente , familiar o personal que lleva al paciente al servicio 
2. Ingreso al sistema Lumier 
3. verificación que los datos de la orden y las imagenes de las imagenes  obtenidas correspondan a los datos del paciente. </t>
  </si>
  <si>
    <t>Detectivo
15%</t>
  </si>
  <si>
    <t>Manual 
15%</t>
  </si>
  <si>
    <t>Reducir (mitigar)</t>
  </si>
  <si>
    <t>1. Recibir siempre al paciente con orden medica 
2. Retroalimentacion al personal de ingreso correcto de datos con orden medica a plataforma de Imagenologia 
3. Identificacion cruzada de datos de paciente nombre y apellido completo y numero de identificacion, Identificacion redundante,</t>
  </si>
  <si>
    <t>El asesor juridico, realiza seguimiento mediante cronograma a los términos a partir de la notificación de la demanda</t>
  </si>
  <si>
    <t>1. Recibir la contestación por parte del abogado..</t>
  </si>
  <si>
    <t>El profesional del area de contratacion realiza y verifica el seguimiento de los procedimientos para los procesos de contratación y adjudicacion para evitar el incumplimiento de los requisitos minimos de los contratos a traves de la lista de chequeo</t>
  </si>
  <si>
    <t xml:space="preserve">con documentacion </t>
  </si>
  <si>
    <t>1. verificar el cumplimiento de los procesos para adjudicación en cada una de las etapas  a traves de una certificacion 2. El profesional del area de contratacion realiza y verifica el seguimiento de los procedimientos para los procesos de contratación y adjudicacion  atraves de una lista de chequeo se puede verificar el cumplimiento de los requisitos.</t>
  </si>
  <si>
    <t xml:space="preserve">NO </t>
  </si>
  <si>
    <t>El profesional del area de contratacion se abstiene de subjetivizar el proceso de adjudicacion del contrato, garantizando de forma objetiva la adjudicacion del mismo al contratista, esto mediante la aplicación y verificacion de la lista de chequeo que permite obtene el puntaje del consolidado de evaluacion y que se cumplan con todos los parametros pertinentes.</t>
  </si>
  <si>
    <t>El profesional del area de contratacion realiza y verifica el seguimiento de los procedimientos para los procesos de contratación y adjudicacion atravez de la comprobacion de los requisitos y principios que riguen la plataforma transaccional SECOP II esto en la lista de evaluacion para calificar juridicamente, economicamente y tecnica incluida la experiencia. lista que se verificara y se dara un puntaje para la adjudicacion</t>
  </si>
  <si>
    <t>PROBABILIDAD</t>
  </si>
  <si>
    <t>RANGO</t>
  </si>
  <si>
    <t>La actividad que conlleva el riesgo se ejecuta como máximos 2 veces por año.</t>
  </si>
  <si>
    <t xml:space="preserve">  0% - 20%</t>
  </si>
  <si>
    <t xml:space="preserve">Afectación menor a 10 SMLMV </t>
  </si>
  <si>
    <t>El riesgo afecta la imagen de algún área de la organización.</t>
  </si>
  <si>
    <t>La actividad que conlleva el riesgo se ejecuta de 3 a 24 veces por año.</t>
  </si>
  <si>
    <t>21% - 40%</t>
  </si>
  <si>
    <t xml:space="preserve">Entre 10 y 50 SMLMV </t>
  </si>
  <si>
    <t>El riesgo afecta la imagen de la entidad internamente, de conocimiento general nivel interno, de junta directiva y accionistas y/o de proveedores.</t>
  </si>
  <si>
    <t>La actividad que conlleva el riesgo se ejecuta de 24 a 500 veces por año.</t>
  </si>
  <si>
    <t>41% - 60%</t>
  </si>
  <si>
    <t>Entre 50 y 100 SMLMV</t>
  </si>
  <si>
    <t>El riesgo afecta la imagen de la entidad con algunos usuarios de relevancia frente al logro de los objetivos.</t>
  </si>
  <si>
    <t>La actividad que conlleva el riesgo se ejecuta mínimo 500 veces al año y máximo 5000 veces por año 80%</t>
  </si>
  <si>
    <t>61% - 80%</t>
  </si>
  <si>
    <t>Entre 100 y 500 SMLMV</t>
  </si>
  <si>
    <t>El riesgo afecta la imagen de la entidad con efecto publicitario sostenido a nivel de sector administrativo, nivel departamental o municipal.</t>
  </si>
  <si>
    <t>La actividad que conlleva el riesgo se ejecuta más de 5000 veces por año.</t>
  </si>
  <si>
    <t>81% - 100%</t>
  </si>
  <si>
    <t>Mayor a 500 SMLMV</t>
  </si>
  <si>
    <t>El riesgo afecta la imagen de la entidad a nivel nacional, con efecto publicitario sostenido a nivel país.</t>
  </si>
  <si>
    <t>CARACTERISTICAS</t>
  </si>
  <si>
    <t>DESCRIPCIÓN</t>
  </si>
  <si>
    <t>PESO</t>
  </si>
  <si>
    <t>ATRIBUTOS DE EFICIENCIA</t>
  </si>
  <si>
    <t>TIPO</t>
  </si>
  <si>
    <t>Preventivo</t>
  </si>
  <si>
    <t>Va hacia las causas del riesgo, aseguran el resultado final esperado.</t>
  </si>
  <si>
    <t>ATRIBUTOS INFORMATIVOS</t>
  </si>
  <si>
    <t>DOCUMENTACIÓN</t>
  </si>
  <si>
    <t>Controles que están documentados en el proceso, ya sea en manuales, procedimientos, flujogramas o cualquier otro documento propio del proceso.</t>
  </si>
  <si>
    <t>-</t>
  </si>
  <si>
    <t>Detectivo</t>
  </si>
  <si>
    <t>Detecta que algo ocurre y devuelve el proceso a los controles preventivos. Se pueden generar reprocesos.</t>
  </si>
  <si>
    <t>Identifica a los controles que pese a que se ejecutan en el proceso no se encuentran documentados en ningún documento propio del proceso.</t>
  </si>
  <si>
    <t>Correctivo</t>
  </si>
  <si>
    <t>Dado que permiten reducir el impacto de la materialización del riesgo, tienen un costo en su implementación.</t>
  </si>
  <si>
    <t>El control se aplica siempre que se realiza la actividad que conlleva el riesgo.</t>
  </si>
  <si>
    <t>IMPLEMENTACIÓN</t>
  </si>
  <si>
    <t>Automático</t>
  </si>
  <si>
    <t>Son actividades de procesamiento o validación de información que se ejecutan por un sistema y/o aplicativo de manera automática sin la intervención de personas para su realización.</t>
  </si>
  <si>
    <t>El control se aplica aleatoriamente a la actividad que conlleva el riesgo</t>
  </si>
  <si>
    <t>Controles que son ejecutados por una persona, tiene implícito el error humano.</t>
  </si>
  <si>
    <t>EVIDENCIA</t>
  </si>
  <si>
    <t>El control deja un registro permite evidencia la ejecución del control.</t>
  </si>
  <si>
    <t>Sin registro</t>
  </si>
  <si>
    <t>El control no deja registro de la ejecución del control.</t>
  </si>
  <si>
    <t>IDENTIFICACIÓN DE LA ZONA DE RIESGO</t>
  </si>
  <si>
    <t>Po</t>
  </si>
  <si>
    <t>C1</t>
  </si>
  <si>
    <t>C2</t>
  </si>
  <si>
    <t>C3</t>
  </si>
  <si>
    <t>C4</t>
  </si>
  <si>
    <t>C5</t>
  </si>
  <si>
    <t>MEDIA</t>
  </si>
  <si>
    <t>BAJA</t>
  </si>
  <si>
    <t>MUY
BAJA</t>
  </si>
  <si>
    <t>MENOR</t>
  </si>
  <si>
    <t>MODE-RADO</t>
  </si>
  <si>
    <t>CATAS-TROFICO</t>
  </si>
  <si>
    <t>Área</t>
  </si>
  <si>
    <t>Compras</t>
  </si>
  <si>
    <t>Mercadeo</t>
  </si>
  <si>
    <t>Imagenología</t>
  </si>
  <si>
    <t>Terapias</t>
  </si>
  <si>
    <t>Autorizaciones</t>
  </si>
  <si>
    <t>Contabilidad</t>
  </si>
  <si>
    <t>TIC's Datadoc</t>
  </si>
  <si>
    <t>TIC's Soporte técnico</t>
  </si>
  <si>
    <t>TIC's Dinamica</t>
  </si>
  <si>
    <t>TIC's Comuniaciones</t>
  </si>
  <si>
    <t>Correspondencia</t>
  </si>
  <si>
    <t>Limpieza y Desinfección</t>
  </si>
  <si>
    <t>Cuenta de II SEGUIMIENTO</t>
  </si>
  <si>
    <t>Cant. Riesgo</t>
  </si>
  <si>
    <t>Total Activos fijos</t>
  </si>
  <si>
    <t>Suma total</t>
  </si>
  <si>
    <t>Total Almacén</t>
  </si>
  <si>
    <t>Total Ambiental</t>
  </si>
  <si>
    <t>Total Archivo</t>
  </si>
  <si>
    <t>Total Biomedica</t>
  </si>
  <si>
    <t>Total Calidad</t>
  </si>
  <si>
    <t>Total Comunicaciones</t>
  </si>
  <si>
    <t>Total Cartera</t>
  </si>
  <si>
    <t>Total Contratación</t>
  </si>
  <si>
    <t>Total Costos</t>
  </si>
  <si>
    <t>Total Docencia</t>
  </si>
  <si>
    <t>Total Epidemiología</t>
  </si>
  <si>
    <t>Total Control Documental</t>
  </si>
  <si>
    <t>Total Facturación</t>
  </si>
  <si>
    <t>Total Farmacia</t>
  </si>
  <si>
    <t>Total Cronicos</t>
  </si>
  <si>
    <t>Total Gestión de Enfermería</t>
  </si>
  <si>
    <t>Total IAMII</t>
  </si>
  <si>
    <t>Total Imágenes Diagnósticas</t>
  </si>
  <si>
    <t>Total Juridica</t>
  </si>
  <si>
    <t>Total Glosa</t>
  </si>
  <si>
    <t>Total Laboratorio Clínico</t>
  </si>
  <si>
    <t>Total Humanización</t>
  </si>
  <si>
    <t>Total Odontología</t>
  </si>
  <si>
    <t>Total PAI - Vacunación</t>
  </si>
  <si>
    <t>Total Planeación</t>
  </si>
  <si>
    <t>Total Presupuesto</t>
  </si>
  <si>
    <t>Total Recursos Físicos</t>
  </si>
  <si>
    <t>Total Recursos Humanos</t>
  </si>
  <si>
    <t>Total Referencia</t>
  </si>
  <si>
    <t>Total Salas de Cirugía</t>
  </si>
  <si>
    <t>Total Sedes</t>
  </si>
  <si>
    <t>Total Seguridad del Paciente</t>
  </si>
  <si>
    <t>Total Seguridad y Salud Ocupacional</t>
  </si>
  <si>
    <t>Total Sistema Unico de Habilitación</t>
  </si>
  <si>
    <t>Total Terceros</t>
  </si>
  <si>
    <t>Total Salud Mental</t>
  </si>
  <si>
    <t>Total Tesorería</t>
  </si>
  <si>
    <t>Total Salud Sexual y Reproductiva</t>
  </si>
  <si>
    <t>Total Trabajo Social</t>
  </si>
  <si>
    <t>Total Urgencias</t>
  </si>
  <si>
    <t>Total SIAU</t>
  </si>
  <si>
    <t>Total Sistema Único de Acreditación</t>
  </si>
  <si>
    <t>Total Sistemas de Información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</si>
</sst>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d/yyyy"/>
  </numFmts>
  <fonts count="44">
    <font>
      <sz val="10.0"/>
      <color rgb="FF000000"/>
      <name val="Arial"/>
      <scheme val="minor"/>
    </font>
    <font>
      <sz val="11.0"/>
      <color theme="1"/>
      <name val="Times New Roman"/>
    </font>
    <font>
      <sz val="12.0"/>
      <color theme="1"/>
      <name val="Times New Roman"/>
    </font>
    <font>
      <sz val="11.0"/>
      <color theme="1"/>
      <name val="Arial Narrow"/>
    </font>
    <font>
      <sz val="10.0"/>
      <color theme="1"/>
      <name val="Arial"/>
    </font>
    <font/>
    <font>
      <b/>
      <sz val="16.0"/>
      <color theme="1"/>
      <name val="Times New Roman"/>
    </font>
    <font>
      <sz val="18.0"/>
      <color theme="1"/>
      <name val="Times New Roman"/>
    </font>
    <font>
      <sz val="15.0"/>
      <color theme="1"/>
      <name val="Times New Roman"/>
    </font>
    <font>
      <b/>
      <sz val="12.0"/>
      <color theme="0"/>
      <name val="Times New Roman"/>
    </font>
    <font>
      <b/>
      <sz val="14.0"/>
      <color theme="0"/>
      <name val="Arial Narrow"/>
    </font>
    <font>
      <sz val="19.0"/>
      <color theme="1"/>
      <name val="Times New Roman"/>
    </font>
    <font>
      <sz val="11.0"/>
      <color rgb="FF3F3F3F"/>
      <name val="Times New Roman"/>
    </font>
    <font>
      <sz val="14.0"/>
      <color theme="1"/>
      <name val="Times New Roman"/>
    </font>
    <font>
      <sz val="19.0"/>
      <color theme="0"/>
      <name val="Times New Roman"/>
    </font>
    <font>
      <sz val="11.0"/>
      <color theme="0"/>
      <name val="Times New Roman"/>
    </font>
    <font>
      <u/>
      <sz val="11.0"/>
      <color theme="1"/>
      <name val="Times New Roman"/>
    </font>
    <font>
      <b/>
      <sz val="18.0"/>
      <color theme="1"/>
      <name val="Times New Roman"/>
    </font>
    <font>
      <sz val="11.0"/>
      <color theme="1"/>
      <name val="Calibri"/>
    </font>
    <font>
      <sz val="16.0"/>
      <color theme="1"/>
      <name val="Times New Roman"/>
    </font>
    <font>
      <sz val="16.0"/>
      <color rgb="FF000000"/>
      <name val="Arial"/>
    </font>
    <font>
      <b/>
      <sz val="11.0"/>
      <color theme="0"/>
      <name val="Times New Roman"/>
    </font>
    <font>
      <b/>
      <sz val="11.0"/>
      <color rgb="FF000000"/>
      <name val="Times New Roman"/>
    </font>
    <font>
      <sz val="14.0"/>
      <color theme="1"/>
      <name val="Calibri"/>
    </font>
    <font>
      <sz val="11.0"/>
      <color rgb="FF585858"/>
      <name val="Times New Roman"/>
    </font>
    <font>
      <b/>
      <sz val="10.0"/>
      <color rgb="FF000000"/>
      <name val="Arial"/>
    </font>
    <font>
      <sz val="10.0"/>
      <color rgb="FF000000"/>
      <name val="Arial"/>
    </font>
    <font>
      <sz val="11.0"/>
      <color rgb="FF000000"/>
      <name val="Times New Roman"/>
    </font>
    <font>
      <b/>
      <sz val="11.0"/>
      <color theme="1"/>
      <name val="Times New Roman"/>
    </font>
    <font>
      <sz val="10.0"/>
      <color theme="1"/>
      <name val="Tahoma"/>
    </font>
    <font>
      <sz val="12.0"/>
      <color theme="1"/>
      <name val="Tahoma"/>
    </font>
    <font>
      <sz val="10.0"/>
      <color rgb="FF000000"/>
      <name val="Tahoma"/>
    </font>
    <font>
      <b/>
      <sz val="11.0"/>
      <color theme="1"/>
      <name val="Calibri"/>
    </font>
    <font>
      <sz val="14.0"/>
      <color theme="0"/>
      <name val="Times New Roman"/>
    </font>
    <font>
      <b/>
      <sz val="20.0"/>
      <color theme="0"/>
      <name val="Times New Roman"/>
    </font>
    <font>
      <b/>
      <sz val="22.0"/>
      <color theme="0"/>
      <name val="Times New Roman"/>
    </font>
    <font>
      <sz val="20.0"/>
      <color theme="1"/>
      <name val="Times New Roman"/>
    </font>
    <font>
      <sz val="22.0"/>
      <color theme="1"/>
      <name val="Times New Roman"/>
    </font>
    <font>
      <sz val="24.0"/>
      <color theme="1"/>
      <name val="Times New Roman"/>
    </font>
    <font>
      <b/>
      <sz val="20.0"/>
      <color theme="1"/>
      <name val="Calibri"/>
    </font>
    <font>
      <b/>
      <sz val="16.0"/>
      <color theme="0"/>
      <name val="Calibri"/>
    </font>
    <font>
      <b/>
      <sz val="16.0"/>
      <color theme="1"/>
      <name val="Calibri"/>
    </font>
    <font>
      <b/>
      <sz val="10.0"/>
      <color theme="1"/>
      <name val="Arial"/>
    </font>
    <font>
      <color theme="1"/>
      <name val="Arial"/>
      <scheme val="minor"/>
    </font>
  </fonts>
  <fills count="14">
    <fill>
      <patternFill patternType="none"/>
    </fill>
    <fill>
      <patternFill patternType="lightGray"/>
    </fill>
    <fill>
      <patternFill patternType="solid">
        <fgColor theme="0"/>
        <bgColor theme="0"/>
      </patternFill>
    </fill>
    <fill>
      <patternFill patternType="solid">
        <fgColor rgb="FF3366C4"/>
        <bgColor rgb="FF3366C4"/>
      </patternFill>
    </fill>
    <fill>
      <patternFill patternType="solid">
        <fgColor rgb="FF00FF00"/>
        <bgColor rgb="FF00FF00"/>
      </patternFill>
    </fill>
    <fill>
      <patternFill patternType="solid">
        <fgColor rgb="FFF4E6B5"/>
        <bgColor rgb="FFF4E6B5"/>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FFFFFF"/>
        <bgColor rgb="FFFFFFFF"/>
      </patternFill>
    </fill>
    <fill>
      <patternFill patternType="solid">
        <fgColor rgb="FF00B050"/>
        <bgColor rgb="FF00B050"/>
      </patternFill>
    </fill>
    <fill>
      <patternFill patternType="solid">
        <fgColor rgb="FF833C0B"/>
        <bgColor rgb="FF833C0B"/>
      </patternFill>
    </fill>
    <fill>
      <patternFill patternType="solid">
        <fgColor theme="7"/>
        <bgColor theme="7"/>
      </patternFill>
    </fill>
    <fill>
      <patternFill patternType="solid">
        <fgColor rgb="FF92D050"/>
        <bgColor rgb="FF92D050"/>
      </patternFill>
    </fill>
  </fills>
  <borders count="30">
    <border/>
    <border>
      <left/>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border>
    <border>
      <left style="thin">
        <color rgb="FF999999"/>
      </left>
      <right style="thin">
        <color rgb="FF999999"/>
      </right>
      <top style="thin">
        <color rgb="FF999999"/>
      </top>
      <bottom style="thin">
        <color rgb="FF999999"/>
      </bottom>
    </border>
    <border>
      <left style="thin">
        <color rgb="FF999999"/>
      </left>
      <top style="thin">
        <color rgb="FF999999"/>
      </top>
    </border>
    <border>
      <left style="thin">
        <color rgb="FFFFFFFF"/>
      </left>
      <top style="thin">
        <color rgb="FF999999"/>
      </top>
    </border>
    <border>
      <left style="thin">
        <color rgb="FF999999"/>
      </left>
      <right style="thin">
        <color rgb="FF999999"/>
      </right>
      <top style="thin">
        <color rgb="FF999999"/>
      </top>
    </border>
    <border>
      <left style="thin">
        <color rgb="FF999999"/>
      </left>
      <top style="thin">
        <color rgb="FFFFFFFF"/>
      </top>
    </border>
    <border>
      <left style="thin">
        <color rgb="FF999999"/>
      </left>
    </border>
    <border>
      <left style="thin">
        <color rgb="FF999999"/>
      </left>
      <right style="thin">
        <color rgb="FF999999"/>
      </right>
    </border>
    <border>
      <left style="thin">
        <color rgb="FF999999"/>
      </left>
      <top style="thin">
        <color rgb="FF999999"/>
      </top>
      <bottom style="thin">
        <color rgb="FF999999"/>
      </bottom>
    </border>
    <border>
      <left style="thin">
        <color rgb="FFFFFFFF"/>
      </left>
      <top style="thin">
        <color rgb="FF999999"/>
      </top>
      <bottom style="thin">
        <color rgb="FF999999"/>
      </bottom>
    </border>
  </borders>
  <cellStyleXfs count="1">
    <xf borderId="0" fillId="0" fontId="0" numFmtId="0" applyAlignment="1" applyFont="1"/>
  </cellStyleXfs>
  <cellXfs count="19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2" numFmtId="0" xfId="0" applyAlignment="1" applyBorder="1" applyFont="1">
      <alignment horizontal="center" shrinkToFit="0" vertical="center" wrapText="1"/>
    </xf>
    <xf borderId="1" fillId="2" fontId="2" numFmtId="0" xfId="0" applyAlignment="1" applyBorder="1" applyFont="1">
      <alignment horizontal="left" shrinkToFit="0" vertical="center" wrapText="1"/>
    </xf>
    <xf borderId="0" fillId="0" fontId="3" numFmtId="0" xfId="0" applyAlignment="1" applyFont="1">
      <alignment horizontal="center" shrinkToFit="0" vertical="center" wrapText="1"/>
    </xf>
    <xf borderId="2" fillId="0" fontId="4" numFmtId="0" xfId="0" applyAlignment="1" applyBorder="1" applyFont="1">
      <alignment horizontal="center"/>
    </xf>
    <xf borderId="3" fillId="0" fontId="5" numFmtId="0" xfId="0" applyBorder="1" applyFont="1"/>
    <xf borderId="4" fillId="0" fontId="5" numFmtId="0" xfId="0" applyBorder="1" applyFont="1"/>
    <xf borderId="5" fillId="0" fontId="6" numFmtId="0" xfId="0" applyAlignment="1" applyBorder="1" applyFont="1">
      <alignment horizontal="center" vertical="center"/>
    </xf>
    <xf borderId="6" fillId="0" fontId="5" numFmtId="0" xfId="0" applyBorder="1" applyFont="1"/>
    <xf borderId="7" fillId="0" fontId="5" numFmtId="0" xfId="0" applyBorder="1" applyFont="1"/>
    <xf borderId="0" fillId="0" fontId="6" numFmtId="0" xfId="0" applyAlignment="1" applyFont="1">
      <alignment vertical="center"/>
    </xf>
    <xf borderId="8" fillId="0" fontId="5" numFmtId="0" xfId="0" applyBorder="1" applyFont="1"/>
    <xf borderId="9" fillId="0" fontId="5" numFmtId="0" xfId="0" applyBorder="1" applyFont="1"/>
    <xf borderId="8" fillId="0" fontId="7" numFmtId="0" xfId="0" applyAlignment="1" applyBorder="1" applyFont="1">
      <alignment horizontal="center" vertical="center"/>
    </xf>
    <xf borderId="5" fillId="0" fontId="8" numFmtId="0" xfId="0" applyAlignment="1" applyBorder="1" applyFont="1">
      <alignment horizontal="center" vertical="center"/>
    </xf>
    <xf borderId="10" fillId="0" fontId="8" numFmtId="49" xfId="0" applyAlignment="1" applyBorder="1" applyFont="1" applyNumberFormat="1">
      <alignment horizontal="center" vertical="center"/>
    </xf>
    <xf borderId="0" fillId="0" fontId="8" numFmtId="0" xfId="0" applyAlignment="1" applyFont="1">
      <alignment vertical="center"/>
    </xf>
    <xf borderId="11" fillId="0" fontId="5" numFmtId="0" xfId="0" applyBorder="1" applyFont="1"/>
    <xf borderId="12" fillId="0" fontId="5" numFmtId="0" xfId="0" applyBorder="1" applyFont="1"/>
    <xf borderId="13" fillId="0" fontId="5" numFmtId="0" xfId="0" applyBorder="1" applyFont="1"/>
    <xf borderId="10" fillId="0" fontId="8" numFmtId="14" xfId="0" applyAlignment="1" applyBorder="1" applyFont="1" applyNumberFormat="1">
      <alignment horizontal="center" shrinkToFit="0" vertical="center" wrapText="1"/>
    </xf>
    <xf borderId="10" fillId="3" fontId="9" numFmtId="0" xfId="0" applyAlignment="1" applyBorder="1" applyFill="1" applyFont="1">
      <alignment horizontal="left" shrinkToFit="0" vertical="top" wrapText="1"/>
    </xf>
    <xf borderId="14" fillId="3" fontId="9" numFmtId="0" xfId="0" applyAlignment="1" applyBorder="1" applyFont="1">
      <alignment horizontal="left" shrinkToFit="0" vertical="top" wrapText="1"/>
    </xf>
    <xf borderId="10" fillId="3" fontId="9" numFmtId="0" xfId="0" applyAlignment="1" applyBorder="1" applyFont="1">
      <alignment horizontal="center" shrinkToFit="0" vertical="center" wrapText="1"/>
    </xf>
    <xf borderId="0" fillId="0" fontId="10" numFmtId="0" xfId="0" applyAlignment="1" applyFont="1">
      <alignment horizontal="left" shrinkToFit="0" vertical="top" wrapText="1"/>
    </xf>
    <xf borderId="10" fillId="0" fontId="11" numFmtId="0" xfId="0" applyAlignment="1" applyBorder="1" applyFont="1">
      <alignment horizontal="center" shrinkToFit="0" vertical="center" wrapText="1"/>
    </xf>
    <xf borderId="10" fillId="0" fontId="12" numFmtId="0" xfId="0" applyAlignment="1" applyBorder="1" applyFont="1">
      <alignment horizontal="left" shrinkToFit="0" vertical="center" wrapText="1"/>
    </xf>
    <xf borderId="10" fillId="0" fontId="12" numFmtId="0" xfId="0" applyAlignment="1" applyBorder="1" applyFont="1">
      <alignment shrinkToFit="0" vertical="center" wrapText="1"/>
    </xf>
    <xf borderId="10" fillId="0" fontId="2" numFmtId="0" xfId="0" applyAlignment="1" applyBorder="1" applyFont="1">
      <alignment horizontal="left" shrinkToFit="0" vertical="top" wrapText="1"/>
    </xf>
    <xf borderId="10" fillId="0" fontId="1" numFmtId="0" xfId="0" applyAlignment="1" applyBorder="1" applyFont="1">
      <alignment horizontal="left" shrinkToFit="0" vertical="center" wrapText="1"/>
    </xf>
    <xf borderId="0" fillId="0" fontId="10" numFmtId="0" xfId="0" applyAlignment="1" applyFont="1">
      <alignment horizontal="center" shrinkToFit="0" vertical="center" wrapText="1"/>
    </xf>
    <xf borderId="10" fillId="0" fontId="11" numFmtId="0" xfId="0" applyAlignment="1" applyBorder="1" applyFont="1">
      <alignment horizontal="center" vertical="center"/>
    </xf>
    <xf borderId="15" fillId="0" fontId="11" numFmtId="0" xfId="0" applyAlignment="1" applyBorder="1" applyFont="1">
      <alignment horizontal="center" vertical="center"/>
    </xf>
    <xf borderId="16" fillId="4" fontId="13" numFmtId="0" xfId="0" applyAlignment="1" applyBorder="1" applyFill="1" applyFont="1">
      <alignment horizontal="left" vertical="center"/>
    </xf>
    <xf borderId="15" fillId="0" fontId="1" numFmtId="0" xfId="0" applyAlignment="1" applyBorder="1" applyFont="1">
      <alignment horizontal="left" shrinkToFit="0" vertical="center" wrapText="1"/>
    </xf>
    <xf borderId="15" fillId="0" fontId="1" numFmtId="0" xfId="0" applyAlignment="1" applyBorder="1" applyFont="1">
      <alignment horizontal="left" shrinkToFit="0" wrapText="1"/>
    </xf>
    <xf borderId="17" fillId="0" fontId="14" numFmtId="0" xfId="0" applyAlignment="1" applyBorder="1" applyFont="1">
      <alignment horizontal="center" vertical="center"/>
    </xf>
    <xf borderId="17" fillId="0" fontId="15" numFmtId="0" xfId="0" applyAlignment="1" applyBorder="1" applyFont="1">
      <alignment horizontal="left" shrinkToFit="0" vertical="center" wrapText="1"/>
    </xf>
    <xf borderId="17" fillId="0" fontId="15" numFmtId="0" xfId="0" applyAlignment="1" applyBorder="1" applyFont="1">
      <alignment horizontal="left" shrinkToFit="0" wrapText="1"/>
    </xf>
    <xf borderId="17" fillId="0" fontId="11" numFmtId="0" xfId="0" applyAlignment="1" applyBorder="1" applyFont="1">
      <alignment horizontal="center" vertical="center"/>
    </xf>
    <xf borderId="10" fillId="0" fontId="16" numFmtId="0" xfId="0" applyAlignment="1" applyBorder="1" applyFont="1">
      <alignment horizontal="left" shrinkToFit="0" vertical="center" wrapText="1"/>
    </xf>
    <xf borderId="10" fillId="0" fontId="1" numFmtId="164" xfId="0" applyAlignment="1" applyBorder="1" applyFont="1" applyNumberFormat="1">
      <alignment horizontal="left" shrinkToFit="0" vertical="center" wrapText="1"/>
    </xf>
    <xf borderId="10" fillId="0" fontId="1" numFmtId="0" xfId="0" applyAlignment="1" applyBorder="1" applyFont="1">
      <alignment horizontal="left" readingOrder="0" shrinkToFit="0" vertical="center" wrapText="1"/>
    </xf>
    <xf borderId="10" fillId="0" fontId="1" numFmtId="0" xfId="0" applyAlignment="1" applyBorder="1" applyFont="1">
      <alignment horizontal="left" shrinkToFit="0" vertical="top" wrapText="1"/>
    </xf>
    <xf borderId="10" fillId="0" fontId="1" numFmtId="9" xfId="0" applyAlignment="1" applyBorder="1" applyFont="1" applyNumberFormat="1">
      <alignment horizontal="left" shrinkToFit="0" vertical="center" wrapText="1"/>
    </xf>
    <xf borderId="15" fillId="0" fontId="1" numFmtId="0" xfId="0" applyAlignment="1" applyBorder="1" applyFont="1">
      <alignment horizontal="left" shrinkToFit="0" vertical="top" wrapText="1"/>
    </xf>
    <xf borderId="5" fillId="0" fontId="17" numFmtId="0" xfId="0" applyAlignment="1" applyBorder="1" applyFont="1">
      <alignment horizontal="center"/>
    </xf>
    <xf borderId="0" fillId="0" fontId="18" numFmtId="0" xfId="0" applyFont="1"/>
    <xf borderId="2" fillId="0" fontId="19" numFmtId="0" xfId="0" applyAlignment="1" applyBorder="1" applyFont="1">
      <alignment horizontal="center" vertical="center"/>
    </xf>
    <xf borderId="10" fillId="0" fontId="1" numFmtId="0" xfId="0" applyAlignment="1" applyBorder="1" applyFont="1">
      <alignment horizontal="left" vertical="center"/>
    </xf>
    <xf borderId="5" fillId="0" fontId="1" numFmtId="0" xfId="0" applyAlignment="1" applyBorder="1" applyFont="1">
      <alignment horizontal="center"/>
    </xf>
    <xf borderId="5" fillId="0" fontId="1" numFmtId="49" xfId="0" applyAlignment="1" applyBorder="1" applyFont="1" applyNumberFormat="1">
      <alignment horizontal="center"/>
    </xf>
    <xf borderId="5" fillId="0" fontId="1" numFmtId="14" xfId="0" applyAlignment="1" applyBorder="1" applyFont="1" applyNumberFormat="1">
      <alignment horizontal="center"/>
    </xf>
    <xf borderId="10" fillId="5" fontId="20" numFmtId="0" xfId="0" applyAlignment="1" applyBorder="1" applyFill="1" applyFont="1">
      <alignment shrinkToFit="0" vertical="center" wrapText="1"/>
    </xf>
    <xf borderId="10" fillId="3" fontId="21" numFmtId="0" xfId="0" applyAlignment="1" applyBorder="1" applyFont="1">
      <alignment horizontal="left" shrinkToFit="0" vertical="top" wrapText="1"/>
    </xf>
    <xf borderId="10" fillId="5" fontId="22" numFmtId="0" xfId="0" applyAlignment="1" applyBorder="1" applyFont="1">
      <alignment shrinkToFit="0" vertical="center" wrapText="1"/>
    </xf>
    <xf borderId="10" fillId="5" fontId="22" numFmtId="0" xfId="0" applyAlignment="1" applyBorder="1" applyFont="1">
      <alignment horizontal="left" shrinkToFit="0" vertical="center" wrapText="1"/>
    </xf>
    <xf borderId="10" fillId="5" fontId="22" numFmtId="0" xfId="0" applyAlignment="1" applyBorder="1" applyFont="1">
      <alignment horizontal="right" shrinkToFit="0" vertical="center" wrapText="1"/>
    </xf>
    <xf borderId="10" fillId="0" fontId="12" numFmtId="0" xfId="0" applyAlignment="1" applyBorder="1" applyFont="1">
      <alignment horizontal="center" shrinkToFit="0" vertical="center" wrapText="1"/>
    </xf>
    <xf borderId="10" fillId="0" fontId="12" numFmtId="0" xfId="0" applyAlignment="1" applyBorder="1" applyFont="1">
      <alignment horizontal="left" shrinkToFit="0" vertical="top" wrapText="1"/>
    </xf>
    <xf borderId="10" fillId="0" fontId="12" numFmtId="9" xfId="0" applyAlignment="1" applyBorder="1" applyFont="1" applyNumberFormat="1">
      <alignment horizontal="right" shrinkToFit="0" vertical="center" wrapText="1"/>
    </xf>
    <xf borderId="0" fillId="0" fontId="23" numFmtId="0" xfId="0" applyFont="1"/>
    <xf borderId="10" fillId="0" fontId="12" numFmtId="0" xfId="0" applyAlignment="1" applyBorder="1" applyFont="1">
      <alignment horizontal="center" vertical="center"/>
    </xf>
    <xf borderId="10" fillId="6" fontId="12" numFmtId="0" xfId="0" applyAlignment="1" applyBorder="1" applyFill="1" applyFont="1">
      <alignment horizontal="center" shrinkToFit="0" vertical="center" wrapText="1"/>
    </xf>
    <xf borderId="10" fillId="6" fontId="12" numFmtId="0" xfId="0" applyAlignment="1" applyBorder="1" applyFont="1">
      <alignment horizontal="center" vertical="center"/>
    </xf>
    <xf borderId="10" fillId="0" fontId="12" numFmtId="0" xfId="0" applyAlignment="1" applyBorder="1" applyFont="1">
      <alignment shrinkToFit="0" wrapText="1"/>
    </xf>
    <xf borderId="10" fillId="0" fontId="24" numFmtId="0" xfId="0" applyAlignment="1" applyBorder="1" applyFont="1">
      <alignment horizontal="center" shrinkToFit="0" vertical="center" wrapText="1"/>
    </xf>
    <xf borderId="10" fillId="0" fontId="24" numFmtId="0" xfId="0" applyAlignment="1" applyBorder="1" applyFont="1">
      <alignment horizontal="left" shrinkToFit="0" vertical="center" wrapText="1"/>
    </xf>
    <xf borderId="10" fillId="0" fontId="12" numFmtId="49" xfId="0" applyAlignment="1" applyBorder="1" applyFont="1" applyNumberFormat="1">
      <alignment horizontal="center" shrinkToFit="0" vertical="center" wrapText="1"/>
    </xf>
    <xf borderId="10" fillId="0" fontId="12" numFmtId="49" xfId="0" applyAlignment="1" applyBorder="1" applyFont="1" applyNumberFormat="1">
      <alignment horizontal="left" shrinkToFit="0" vertical="center" wrapText="1"/>
    </xf>
    <xf borderId="10" fillId="0" fontId="24" numFmtId="0" xfId="0" applyAlignment="1" applyBorder="1" applyFont="1">
      <alignment horizontal="left" shrinkToFit="0" vertical="top" wrapText="1"/>
    </xf>
    <xf borderId="10" fillId="0" fontId="24" numFmtId="9" xfId="0" applyAlignment="1" applyBorder="1" applyFont="1" applyNumberFormat="1">
      <alignment horizontal="right" shrinkToFit="0" vertical="center" wrapText="1"/>
    </xf>
    <xf borderId="10" fillId="0" fontId="24" numFmtId="0" xfId="0" applyAlignment="1" applyBorder="1" applyFont="1">
      <alignment horizontal="right" shrinkToFit="0" vertical="center" wrapText="1"/>
    </xf>
    <xf borderId="0" fillId="0" fontId="18" numFmtId="0" xfId="0" applyAlignment="1" applyFont="1">
      <alignment horizontal="left" vertical="center"/>
    </xf>
    <xf borderId="0" fillId="0" fontId="18" numFmtId="0" xfId="0" applyAlignment="1" applyFont="1">
      <alignment horizontal="right"/>
    </xf>
    <xf borderId="0" fillId="0" fontId="18" numFmtId="0" xfId="0" applyAlignment="1" applyFont="1">
      <alignment horizontal="left"/>
    </xf>
    <xf borderId="10" fillId="0" fontId="4" numFmtId="0" xfId="0" applyAlignment="1" applyBorder="1" applyFont="1">
      <alignment horizontal="left" vertical="center"/>
    </xf>
    <xf borderId="10" fillId="0" fontId="4" numFmtId="0" xfId="0" applyAlignment="1" applyBorder="1" applyFont="1">
      <alignment horizontal="center"/>
    </xf>
    <xf borderId="5" fillId="0" fontId="6" numFmtId="0" xfId="0" applyAlignment="1" applyBorder="1" applyFont="1">
      <alignment horizontal="center"/>
    </xf>
    <xf borderId="2" fillId="0" fontId="4" numFmtId="0" xfId="0" applyAlignment="1" applyBorder="1" applyFont="1">
      <alignment horizontal="left" vertical="center"/>
    </xf>
    <xf borderId="8" fillId="0" fontId="4" numFmtId="0" xfId="0" applyAlignment="1" applyBorder="1" applyFont="1">
      <alignment horizontal="left" vertical="center"/>
    </xf>
    <xf borderId="8" fillId="0" fontId="4" numFmtId="0" xfId="0" applyAlignment="1" applyBorder="1" applyFont="1">
      <alignment horizontal="center"/>
    </xf>
    <xf borderId="11" fillId="0" fontId="4" numFmtId="0" xfId="0" applyAlignment="1" applyBorder="1" applyFont="1">
      <alignment horizontal="left" vertical="center"/>
    </xf>
    <xf borderId="11" fillId="0" fontId="4" numFmtId="0" xfId="0" applyAlignment="1" applyBorder="1" applyFont="1">
      <alignment horizontal="center"/>
    </xf>
    <xf borderId="10" fillId="5" fontId="25" numFmtId="0" xfId="0" applyAlignment="1" applyBorder="1" applyFont="1">
      <alignment horizontal="center" shrinkToFit="0" vertical="center" wrapText="1"/>
    </xf>
    <xf borderId="10" fillId="5" fontId="25" numFmtId="0" xfId="0" applyAlignment="1" applyBorder="1" applyFont="1">
      <alignment horizontal="left" shrinkToFit="0" vertical="center" wrapText="1"/>
    </xf>
    <xf borderId="5" fillId="5" fontId="25" numFmtId="0" xfId="0" applyAlignment="1" applyBorder="1" applyFont="1">
      <alignment horizontal="center" shrinkToFit="0" vertical="center" wrapText="1"/>
    </xf>
    <xf borderId="10" fillId="5" fontId="25" numFmtId="0" xfId="0" applyAlignment="1" applyBorder="1" applyFont="1">
      <alignment shrinkToFit="0" vertical="center" wrapText="1"/>
    </xf>
    <xf borderId="18" fillId="5" fontId="25" numFmtId="0" xfId="0" applyAlignment="1" applyBorder="1" applyFont="1">
      <alignment horizontal="center" shrinkToFit="0" vertical="center" wrapText="1"/>
    </xf>
    <xf borderId="10" fillId="5" fontId="26" numFmtId="0" xfId="0" applyAlignment="1" applyBorder="1" applyFont="1">
      <alignment horizontal="center" shrinkToFit="0" vertical="center" wrapText="1"/>
    </xf>
    <xf borderId="19" fillId="5" fontId="25" numFmtId="0" xfId="0" applyAlignment="1" applyBorder="1" applyFont="1">
      <alignment horizontal="center" shrinkToFit="0" vertical="center" wrapText="1"/>
    </xf>
    <xf borderId="10" fillId="0" fontId="1" numFmtId="0" xfId="0" applyAlignment="1" applyBorder="1" applyFont="1">
      <alignment horizontal="center" shrinkToFit="0" vertical="center" wrapText="1"/>
    </xf>
    <xf borderId="10" fillId="0" fontId="1" numFmtId="9" xfId="0" applyAlignment="1" applyBorder="1" applyFont="1" applyNumberFormat="1">
      <alignment horizontal="center" shrinkToFit="0" vertical="center" wrapText="1"/>
    </xf>
    <xf borderId="10" fillId="0" fontId="27" numFmtId="0" xfId="0" applyAlignment="1" applyBorder="1" applyFont="1">
      <alignment horizontal="left" shrinkToFit="0" vertical="center" wrapText="1"/>
    </xf>
    <xf borderId="10" fillId="0" fontId="27" numFmtId="10" xfId="0" applyAlignment="1" applyBorder="1" applyFont="1" applyNumberFormat="1">
      <alignment horizontal="left" shrinkToFit="0" vertical="center" wrapText="1"/>
    </xf>
    <xf borderId="10" fillId="0" fontId="1" numFmtId="0" xfId="0" applyAlignment="1" applyBorder="1" applyFont="1">
      <alignment shrinkToFit="0" vertical="center" wrapText="1"/>
    </xf>
    <xf borderId="10" fillId="0" fontId="1" numFmtId="0" xfId="0" applyAlignment="1" applyBorder="1" applyFont="1">
      <alignment horizontal="center" vertical="center"/>
    </xf>
    <xf borderId="10" fillId="7" fontId="1" numFmtId="0" xfId="0" applyAlignment="1" applyBorder="1" applyFill="1" applyFont="1">
      <alignment horizontal="center" vertical="center"/>
    </xf>
    <xf borderId="10" fillId="7" fontId="28" numFmtId="0" xfId="0" applyAlignment="1" applyBorder="1" applyFont="1">
      <alignment horizontal="center" shrinkToFit="0" vertical="center" wrapText="1"/>
    </xf>
    <xf borderId="10" fillId="0" fontId="27" numFmtId="0" xfId="0" applyAlignment="1" applyBorder="1" applyFont="1">
      <alignment shrinkToFit="0" vertical="center" wrapText="1"/>
    </xf>
    <xf borderId="10" fillId="0" fontId="29" numFmtId="0" xfId="0" applyAlignment="1" applyBorder="1" applyFont="1">
      <alignment horizontal="center" shrinkToFit="0" vertical="center" wrapText="1"/>
    </xf>
    <xf borderId="10" fillId="0" fontId="30" numFmtId="0" xfId="0" applyAlignment="1" applyBorder="1" applyFont="1">
      <alignment horizontal="center" shrinkToFit="0" vertical="center" wrapText="1"/>
    </xf>
    <xf borderId="10" fillId="0" fontId="29" numFmtId="9" xfId="0" applyAlignment="1" applyBorder="1" applyFont="1" applyNumberFormat="1">
      <alignment horizontal="center" shrinkToFit="0" vertical="center" wrapText="1"/>
    </xf>
    <xf borderId="10" fillId="0" fontId="31" numFmtId="0" xfId="0" applyAlignment="1" applyBorder="1" applyFont="1">
      <alignment horizontal="left" shrinkToFit="0" vertical="center" wrapText="1"/>
    </xf>
    <xf borderId="10" fillId="0" fontId="31" numFmtId="0" xfId="0" applyAlignment="1" applyBorder="1" applyFont="1">
      <alignment shrinkToFit="0" vertical="center" wrapText="1"/>
    </xf>
    <xf borderId="10" fillId="0" fontId="31" numFmtId="10" xfId="0" applyAlignment="1" applyBorder="1" applyFont="1" applyNumberFormat="1">
      <alignment horizontal="left" shrinkToFit="0" vertical="center" wrapText="1"/>
    </xf>
    <xf borderId="10" fillId="2" fontId="1" numFmtId="0" xfId="0" applyAlignment="1" applyBorder="1" applyFont="1">
      <alignment horizontal="left" shrinkToFit="0" vertical="center" wrapText="1"/>
    </xf>
    <xf borderId="10" fillId="0" fontId="27" numFmtId="9" xfId="0" applyAlignment="1" applyBorder="1" applyFont="1" applyNumberFormat="1">
      <alignment horizontal="left" shrinkToFit="0" vertical="center" wrapText="1"/>
    </xf>
    <xf borderId="10" fillId="0" fontId="31" numFmtId="9" xfId="0" applyAlignment="1" applyBorder="1" applyFont="1" applyNumberFormat="1">
      <alignment horizontal="left" shrinkToFit="0" vertical="center" wrapText="1"/>
    </xf>
    <xf borderId="10" fillId="8" fontId="1" numFmtId="0" xfId="0" applyAlignment="1" applyBorder="1" applyFill="1" applyFont="1">
      <alignment horizontal="center" vertical="center"/>
    </xf>
    <xf borderId="10" fillId="0" fontId="31" numFmtId="9" xfId="0" applyAlignment="1" applyBorder="1" applyFont="1" applyNumberFormat="1">
      <alignment horizontal="center" shrinkToFit="0" vertical="center" wrapText="1"/>
    </xf>
    <xf borderId="10" fillId="9" fontId="1" numFmtId="0" xfId="0" applyAlignment="1" applyBorder="1" applyFill="1" applyFont="1">
      <alignment horizontal="center" vertical="center"/>
    </xf>
    <xf borderId="10" fillId="9" fontId="1" numFmtId="0" xfId="0" applyAlignment="1" applyBorder="1" applyFont="1">
      <alignment horizontal="left" shrinkToFit="0" vertical="center" wrapText="1"/>
    </xf>
    <xf borderId="10" fillId="7" fontId="28" numFmtId="0" xfId="0" applyAlignment="1" applyBorder="1" applyFont="1">
      <alignment horizontal="left" shrinkToFit="0" vertical="center" wrapText="1"/>
    </xf>
    <xf borderId="10" fillId="0" fontId="1" numFmtId="9" xfId="0" applyAlignment="1" applyBorder="1" applyFont="1" applyNumberFormat="1">
      <alignment shrinkToFit="0" vertical="center" wrapText="1"/>
    </xf>
    <xf borderId="10" fillId="0" fontId="28" numFmtId="0" xfId="0" applyAlignment="1" applyBorder="1" applyFont="1">
      <alignment horizontal="left" shrinkToFit="0" vertical="center" wrapText="1"/>
    </xf>
    <xf borderId="10" fillId="0" fontId="18" numFmtId="0" xfId="0" applyBorder="1" applyFont="1"/>
    <xf borderId="10" fillId="0" fontId="29" numFmtId="10" xfId="0" applyAlignment="1" applyBorder="1" applyFont="1" applyNumberFormat="1">
      <alignment horizontal="center" shrinkToFit="0" vertical="center" wrapText="1"/>
    </xf>
    <xf borderId="17" fillId="0" fontId="27" numFmtId="9" xfId="0" applyAlignment="1" applyBorder="1" applyFont="1" applyNumberFormat="1">
      <alignment horizontal="left" shrinkToFit="0" vertical="center" wrapText="1"/>
    </xf>
    <xf borderId="11" fillId="0" fontId="32" numFmtId="0" xfId="0" applyAlignment="1" applyBorder="1" applyFont="1">
      <alignment horizontal="center"/>
    </xf>
    <xf borderId="0" fillId="0" fontId="32" numFmtId="0" xfId="0" applyAlignment="1" applyFont="1">
      <alignment horizontal="center"/>
    </xf>
    <xf borderId="10" fillId="0" fontId="32" numFmtId="0" xfId="0" applyAlignment="1" applyBorder="1" applyFont="1">
      <alignment horizontal="center"/>
    </xf>
    <xf borderId="5" fillId="0" fontId="32" numFmtId="0" xfId="0" applyAlignment="1" applyBorder="1" applyFont="1">
      <alignment horizontal="center"/>
    </xf>
    <xf borderId="0" fillId="0" fontId="18" numFmtId="9" xfId="0" applyAlignment="1" applyFont="1" applyNumberFormat="1">
      <alignment horizontal="center" vertical="center"/>
    </xf>
    <xf borderId="10" fillId="4" fontId="13" numFmtId="9" xfId="0" applyAlignment="1" applyBorder="1" applyFont="1" applyNumberFormat="1">
      <alignment horizontal="center" vertical="center"/>
    </xf>
    <xf borderId="10" fillId="0" fontId="13" numFmtId="0" xfId="0" applyAlignment="1" applyBorder="1" applyFont="1">
      <alignment horizontal="left" shrinkToFit="0" vertical="center" wrapText="1"/>
    </xf>
    <xf borderId="0" fillId="0" fontId="13" numFmtId="0" xfId="0" applyAlignment="1" applyFont="1">
      <alignment horizontal="left" shrinkToFit="0" vertical="center" wrapText="1"/>
    </xf>
    <xf borderId="10" fillId="0" fontId="13" numFmtId="0" xfId="0" applyAlignment="1" applyBorder="1" applyFont="1">
      <alignment horizontal="left"/>
    </xf>
    <xf borderId="10" fillId="0" fontId="18" numFmtId="9" xfId="0" applyAlignment="1" applyBorder="1" applyFont="1" applyNumberFormat="1">
      <alignment horizontal="center" shrinkToFit="0" vertical="center" wrapText="1"/>
    </xf>
    <xf borderId="10" fillId="0" fontId="18" numFmtId="0" xfId="0" applyAlignment="1" applyBorder="1" applyFont="1">
      <alignment shrinkToFit="0" vertical="center" wrapText="1"/>
    </xf>
    <xf borderId="10" fillId="10" fontId="13" numFmtId="9" xfId="0" applyAlignment="1" applyBorder="1" applyFill="1" applyFont="1" applyNumberFormat="1">
      <alignment horizontal="center" vertical="center"/>
    </xf>
    <xf borderId="10" fillId="0" fontId="13" numFmtId="0" xfId="0" applyAlignment="1" applyBorder="1" applyFont="1">
      <alignment horizontal="left" shrinkToFit="0" wrapText="1"/>
    </xf>
    <xf borderId="0" fillId="0" fontId="13" numFmtId="0" xfId="0" applyAlignment="1" applyFont="1">
      <alignment horizontal="left"/>
    </xf>
    <xf borderId="10" fillId="6" fontId="13" numFmtId="9" xfId="0" applyAlignment="1" applyBorder="1" applyFont="1" applyNumberFormat="1">
      <alignment horizontal="center" vertical="center"/>
    </xf>
    <xf borderId="0" fillId="0" fontId="13" numFmtId="0" xfId="0" applyAlignment="1" applyFont="1">
      <alignment horizontal="left" shrinkToFit="0" wrapText="1"/>
    </xf>
    <xf borderId="10" fillId="0" fontId="18" numFmtId="0" xfId="0" applyAlignment="1" applyBorder="1" applyFont="1">
      <alignment shrinkToFit="0" wrapText="1"/>
    </xf>
    <xf borderId="10" fillId="8" fontId="13" numFmtId="9" xfId="0" applyAlignment="1" applyBorder="1" applyFont="1" applyNumberFormat="1">
      <alignment horizontal="center" vertical="center"/>
    </xf>
    <xf borderId="10" fillId="7" fontId="33" numFmtId="9" xfId="0" applyAlignment="1" applyBorder="1" applyFont="1" applyNumberFormat="1">
      <alignment horizontal="center" vertical="center"/>
    </xf>
    <xf borderId="10" fillId="0" fontId="18" numFmtId="0" xfId="0" applyAlignment="1" applyBorder="1" applyFont="1">
      <alignment horizontal="center" shrinkToFit="0" vertical="center" wrapText="1"/>
    </xf>
    <xf borderId="5" fillId="11" fontId="34" numFmtId="0" xfId="0" applyAlignment="1" applyBorder="1" applyFill="1" applyFont="1">
      <alignment horizontal="center"/>
    </xf>
    <xf borderId="10" fillId="11" fontId="34" numFmtId="0" xfId="0" applyAlignment="1" applyBorder="1" applyFont="1">
      <alignment horizontal="center"/>
    </xf>
    <xf borderId="10" fillId="11" fontId="34" numFmtId="0" xfId="0" applyBorder="1" applyFont="1"/>
    <xf borderId="5" fillId="11" fontId="35" numFmtId="0" xfId="0" applyAlignment="1" applyBorder="1" applyFont="1">
      <alignment horizontal="center"/>
    </xf>
    <xf borderId="10" fillId="11" fontId="35" numFmtId="0" xfId="0" applyAlignment="1" applyBorder="1" applyFont="1">
      <alignment horizontal="center"/>
    </xf>
    <xf borderId="10" fillId="11" fontId="35" numFmtId="0" xfId="0" applyBorder="1" applyFont="1"/>
    <xf borderId="15" fillId="0" fontId="36" numFmtId="0" xfId="0" applyAlignment="1" applyBorder="1" applyFont="1">
      <alignment horizontal="center" shrinkToFit="0" textRotation="255" vertical="center" wrapText="1"/>
    </xf>
    <xf borderId="15" fillId="0" fontId="37" numFmtId="0" xfId="0" applyAlignment="1" applyBorder="1" applyFont="1">
      <alignment horizontal="center" shrinkToFit="0" textRotation="90" vertical="center" wrapText="1"/>
    </xf>
    <xf borderId="10" fillId="0" fontId="36" numFmtId="0" xfId="0" applyAlignment="1" applyBorder="1" applyFont="1">
      <alignment horizontal="center" shrinkToFit="0" vertical="center" wrapText="1"/>
    </xf>
    <xf borderId="10" fillId="0" fontId="38" numFmtId="0" xfId="0" applyAlignment="1" applyBorder="1" applyFont="1">
      <alignment shrinkToFit="0" vertical="center" wrapText="1"/>
    </xf>
    <xf borderId="10" fillId="0" fontId="36" numFmtId="9" xfId="0" applyAlignment="1" applyBorder="1" applyFont="1" applyNumberFormat="1">
      <alignment horizontal="center" shrinkToFit="0" vertical="center" wrapText="1"/>
    </xf>
    <xf borderId="10" fillId="0" fontId="36" numFmtId="9" xfId="0" applyAlignment="1" applyBorder="1" applyFont="1" applyNumberFormat="1">
      <alignment horizontal="right" shrinkToFit="0" vertical="center" wrapText="1"/>
    </xf>
    <xf borderId="20" fillId="0" fontId="5" numFmtId="0" xfId="0" applyBorder="1" applyFont="1"/>
    <xf borderId="17" fillId="0" fontId="5" numFmtId="0" xfId="0" applyBorder="1" applyFont="1"/>
    <xf borderId="10" fillId="0" fontId="36" numFmtId="0" xfId="0" applyAlignment="1" applyBorder="1" applyFont="1">
      <alignment horizontal="right" shrinkToFit="0" vertical="center" wrapText="1"/>
    </xf>
    <xf borderId="0" fillId="0" fontId="18" numFmtId="0" xfId="0" applyAlignment="1" applyFont="1">
      <alignment horizontal="center" vertical="center"/>
    </xf>
    <xf borderId="5" fillId="0" fontId="39" numFmtId="0" xfId="0" applyAlignment="1" applyBorder="1" applyFont="1">
      <alignment horizontal="center" vertical="center"/>
    </xf>
    <xf borderId="8" fillId="0" fontId="18" numFmtId="0" xfId="0" applyAlignment="1" applyBorder="1" applyFont="1">
      <alignment horizontal="center" vertical="center"/>
    </xf>
    <xf borderId="9" fillId="0" fontId="18" numFmtId="0" xfId="0" applyAlignment="1" applyBorder="1" applyFont="1">
      <alignment horizontal="center" vertical="center"/>
    </xf>
    <xf borderId="10" fillId="0" fontId="28" numFmtId="0" xfId="0" applyAlignment="1" applyBorder="1" applyFont="1">
      <alignment horizontal="center" vertical="center"/>
    </xf>
    <xf borderId="10" fillId="0" fontId="32" numFmtId="0" xfId="0" applyAlignment="1" applyBorder="1" applyFont="1">
      <alignment horizontal="center" vertical="center"/>
    </xf>
    <xf borderId="10" fillId="0" fontId="28" numFmtId="9" xfId="0" applyAlignment="1" applyBorder="1" applyFont="1" applyNumberFormat="1">
      <alignment horizontal="center" vertical="center"/>
    </xf>
    <xf borderId="10" fillId="0" fontId="1" numFmtId="9" xfId="0" applyAlignment="1" applyBorder="1" applyFont="1" applyNumberFormat="1">
      <alignment horizontal="center" vertical="center"/>
    </xf>
    <xf borderId="10" fillId="0" fontId="18" numFmtId="9" xfId="0" applyAlignment="1" applyBorder="1" applyFont="1" applyNumberFormat="1">
      <alignment horizontal="center" vertical="center"/>
    </xf>
    <xf borderId="0" fillId="0" fontId="18" numFmtId="0" xfId="0" applyAlignment="1" applyFont="1">
      <alignment horizontal="center" textRotation="255" vertical="center"/>
    </xf>
    <xf borderId="1" fillId="12" fontId="18" numFmtId="0" xfId="0" applyAlignment="1" applyBorder="1" applyFill="1" applyFont="1">
      <alignment horizontal="center" vertical="center"/>
    </xf>
    <xf borderId="1" fillId="7" fontId="18" numFmtId="0" xfId="0" applyAlignment="1" applyBorder="1" applyFont="1">
      <alignment horizontal="center" vertical="center"/>
    </xf>
    <xf borderId="1" fillId="7" fontId="40" numFmtId="9" xfId="0" applyAlignment="1" applyBorder="1" applyFont="1" applyNumberFormat="1">
      <alignment horizontal="center" vertical="center"/>
    </xf>
    <xf borderId="1" fillId="6" fontId="18" numFmtId="0" xfId="0" applyAlignment="1" applyBorder="1" applyFont="1">
      <alignment horizontal="center" vertical="center"/>
    </xf>
    <xf borderId="1" fillId="8" fontId="41" numFmtId="0" xfId="0" applyAlignment="1" applyBorder="1" applyFont="1">
      <alignment horizontal="center" vertical="center"/>
    </xf>
    <xf borderId="1" fillId="6" fontId="41" numFmtId="0" xfId="0" applyAlignment="1" applyBorder="1" applyFont="1">
      <alignment horizontal="center" vertical="center"/>
    </xf>
    <xf borderId="1" fillId="13" fontId="18" numFmtId="0" xfId="0" applyAlignment="1" applyBorder="1" applyFill="1" applyFont="1">
      <alignment horizontal="center" vertical="center"/>
    </xf>
    <xf borderId="1" fillId="13" fontId="41" numFmtId="0" xfId="0" applyAlignment="1" applyBorder="1" applyFont="1">
      <alignment horizontal="center" vertical="center"/>
    </xf>
    <xf borderId="0" fillId="0" fontId="13" numFmtId="0" xfId="0" applyAlignment="1" applyFont="1">
      <alignment horizontal="center"/>
    </xf>
    <xf borderId="0" fillId="0" fontId="13" numFmtId="0" xfId="0" applyAlignment="1" applyFont="1">
      <alignment horizontal="center" shrinkToFit="0" wrapText="1"/>
    </xf>
    <xf borderId="11" fillId="0" fontId="18" numFmtId="0" xfId="0" applyAlignment="1" applyBorder="1" applyFont="1">
      <alignment horizontal="center" vertical="center"/>
    </xf>
    <xf borderId="12" fillId="0" fontId="18" numFmtId="0" xfId="0" applyAlignment="1" applyBorder="1" applyFont="1">
      <alignment horizontal="center" vertical="center"/>
    </xf>
    <xf borderId="12" fillId="0" fontId="18" numFmtId="9" xfId="0" applyAlignment="1" applyBorder="1" applyFont="1" applyNumberFormat="1">
      <alignment horizontal="center" vertical="center"/>
    </xf>
    <xf borderId="13" fillId="0" fontId="18" numFmtId="0" xfId="0" applyAlignment="1" applyBorder="1" applyFont="1">
      <alignment horizontal="center" vertical="center"/>
    </xf>
    <xf borderId="0" fillId="0" fontId="1" numFmtId="9" xfId="0" applyAlignment="1" applyFont="1" applyNumberFormat="1">
      <alignment horizontal="center" vertical="center"/>
    </xf>
    <xf borderId="0" fillId="0" fontId="42" numFmtId="0" xfId="0" applyFont="1"/>
    <xf borderId="0" fillId="0" fontId="4" numFmtId="0" xfId="0" applyAlignment="1" applyFont="1">
      <alignment horizontal="left"/>
    </xf>
    <xf borderId="20" fillId="0" fontId="12" numFmtId="0" xfId="0" applyAlignment="1" applyBorder="1" applyFont="1">
      <alignment horizontal="left" shrinkToFit="0" vertical="center" wrapText="1"/>
    </xf>
    <xf borderId="0" fillId="0" fontId="4" numFmtId="0" xfId="0" applyFont="1"/>
    <xf borderId="10" fillId="0" fontId="36" numFmtId="0" xfId="0" applyAlignment="1" applyBorder="1" applyFont="1">
      <alignment horizontal="center" vertical="center"/>
    </xf>
    <xf borderId="0" fillId="0" fontId="4" numFmtId="0" xfId="0" applyAlignment="1" applyFont="1">
      <alignment shrinkToFit="0" wrapText="1"/>
    </xf>
    <xf borderId="21" fillId="0" fontId="26" numFmtId="0" xfId="0" applyBorder="1" applyFont="1"/>
    <xf borderId="0" fillId="0" fontId="43" numFmtId="0" xfId="0" applyFont="1"/>
    <xf borderId="0" fillId="0" fontId="4" numFmtId="0" xfId="0" applyAlignment="1" applyFont="1">
      <alignment horizontal="left" shrinkToFit="0" wrapText="1"/>
    </xf>
    <xf borderId="22" fillId="0" fontId="26" numFmtId="0" xfId="0" applyBorder="1" applyFont="1"/>
    <xf borderId="23" fillId="0" fontId="26" numFmtId="0" xfId="0" applyBorder="1" applyFont="1"/>
    <xf borderId="24" fillId="0" fontId="26" numFmtId="0" xfId="0" applyBorder="1" applyFont="1"/>
    <xf borderId="25" fillId="0" fontId="26" numFmtId="0" xfId="0" applyBorder="1" applyFont="1"/>
    <xf borderId="26" fillId="0" fontId="26" numFmtId="0" xfId="0" applyBorder="1" applyFont="1"/>
    <xf borderId="27" fillId="0" fontId="26" numFmtId="0" xfId="0" applyBorder="1" applyFont="1"/>
    <xf borderId="28" fillId="0" fontId="26" numFmtId="0" xfId="0" applyBorder="1" applyFont="1"/>
    <xf borderId="29" fillId="0" fontId="26" numFmtId="0" xfId="0" applyBorder="1" applyFont="1"/>
  </cellXfs>
  <cellStyles count="1">
    <cellStyle xfId="0" name="Normal" builtinId="0"/>
  </cellStyles>
  <dxfs count="4">
    <dxf>
      <font/>
      <fill>
        <patternFill patternType="solid">
          <fgColor rgb="FF33CC33"/>
          <bgColor rgb="FF33CC33"/>
        </patternFill>
      </fill>
      <border/>
    </dxf>
    <dxf>
      <font/>
      <fill>
        <patternFill patternType="solid">
          <fgColor rgb="FFFFC000"/>
          <bgColor rgb="FFFFC000"/>
        </patternFill>
      </fill>
      <border/>
    </dxf>
    <dxf>
      <font/>
      <fill>
        <patternFill patternType="solid">
          <fgColor rgb="FFFFFF00"/>
          <bgColor rgb="FFFFFF00"/>
        </patternFill>
      </fill>
      <border/>
    </dxf>
    <dxf>
      <font>
        <color theme="0"/>
      </font>
      <fill>
        <patternFill patternType="solid">
          <fgColor rgb="FFFF0000"/>
          <bgColor rgb="FFFF000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pivotCacheDefinition" Target="pivotCache/pivotCacheDefinition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5980126224611177"/>
          <c:y val="0.05693815734712646"/>
          <c:w val="0.7929929896605191"/>
          <c:h val="0.8193330751688825"/>
        </c:manualLayout>
      </c:layout>
      <c:scatterChart>
        <c:scatterStyle val="lineMarker"/>
        <c:varyColors val="0"/>
        <c:ser>
          <c:idx val="0"/>
          <c:order val="0"/>
          <c:tx>
            <c:v>PROBABILIDAD</c:v>
          </c:tx>
          <c:spPr>
            <a:ln>
              <a:noFill/>
            </a:ln>
          </c:spPr>
          <c:marker>
            <c:symbol val="circle"/>
            <c:size val="7"/>
            <c:spPr>
              <a:solidFill>
                <a:schemeClr val="accent1"/>
              </a:solidFill>
              <a:ln cmpd="sng">
                <a:solidFill>
                  <a:schemeClr val="accent1"/>
                </a:solidFill>
              </a:ln>
            </c:spPr>
          </c:marker>
          <c:dPt>
            <c:idx val="0"/>
            <c:marker>
              <c:symbol val="none"/>
            </c:marker>
          </c:dPt>
          <c:xVal>
            <c:numRef>
              <c:f>'Anexo 5. Z.R'!$C$5:$H$5</c:f>
            </c:numRef>
          </c:xVal>
          <c:yVal>
            <c:numRef>
              <c:f>'Anexo 5. Z.R'!$C$4:$H$4</c:f>
              <c:numCache/>
            </c:numRef>
          </c:yVal>
        </c:ser>
        <c:dLbls>
          <c:showLegendKey val="0"/>
          <c:showVal val="0"/>
          <c:showCatName val="0"/>
          <c:showSerName val="0"/>
          <c:showPercent val="0"/>
          <c:showBubbleSize val="0"/>
        </c:dLbls>
        <c:axId val="2001866456"/>
        <c:axId val="1542410861"/>
      </c:scatterChart>
      <c:valAx>
        <c:axId val="2001866456"/>
        <c:scaling>
          <c:orientation val="minMax"/>
          <c:max val="1.0"/>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400">
                <a:solidFill>
                  <a:srgbClr val="000000"/>
                </a:solidFill>
                <a:latin typeface="Times New Roman"/>
              </a:defRPr>
            </a:pPr>
          </a:p>
        </c:txPr>
        <c:crossAx val="1542410861"/>
      </c:valAx>
      <c:valAx>
        <c:axId val="1542410861"/>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1400">
                <a:solidFill>
                  <a:srgbClr val="000000"/>
                </a:solidFill>
                <a:latin typeface="Times New Roman"/>
              </a:defRPr>
            </a:pPr>
          </a:p>
        </c:txPr>
        <c:crossAx val="2001866456"/>
        <c:minorUnit val="0.2"/>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1</xdr:row>
      <xdr:rowOff>152400</xdr:rowOff>
    </xdr:from>
    <xdr:ext cx="2847975" cy="809625"/>
    <xdr:pic>
      <xdr:nvPicPr>
        <xdr:cNvPr descr="C:\Users\contratacion1\Downloads\Logo 3 ESE RS Soacha (1).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171450</xdr:colOff>
      <xdr:row>0</xdr:row>
      <xdr:rowOff>57150</xdr:rowOff>
    </xdr:from>
    <xdr:ext cx="2524125" cy="695325"/>
    <xdr:pic>
      <xdr:nvPicPr>
        <xdr:cNvPr descr="C:\Users\contratacion1\Downloads\Logo 3 ESE RS Soacha (1).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2219325" cy="704850"/>
    <xdr:pic>
      <xdr:nvPicPr>
        <xdr:cNvPr descr="C:\Users\contratacion1\Downloads\Logo 3 ESE RS Soacha (1).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504825</xdr:colOff>
      <xdr:row>2</xdr:row>
      <xdr:rowOff>0</xdr:rowOff>
    </xdr:from>
    <xdr:ext cx="6886575" cy="5819775"/>
    <xdr:graphicFrame>
      <xdr:nvGraphicFramePr>
        <xdr:cNvPr id="228708078"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6:P71" sheet="3. Matriz de Riesgos"/>
  </cacheSource>
  <cacheFields>
    <cacheField name="Item" numFmtId="0">
      <sharedItems containsSemiMixedTypes="0" containsString="0" containsNumber="1" containsInteger="1">
        <n v="1.0"/>
        <n v="2.0"/>
        <n v="3.0"/>
        <n v="4.0"/>
        <n v="5.0"/>
        <n v="6.0"/>
        <n v="7.0"/>
        <n v="8.0"/>
        <n v="9.0"/>
        <n v="10.0"/>
        <n v="11.0"/>
        <n v="12.0"/>
        <n v="13.0"/>
        <n v="14.0"/>
        <n v="15.0"/>
        <n v="16.0"/>
        <n v="17.0"/>
        <n v="18.0"/>
        <n v="19.0"/>
        <n v="20.0"/>
        <n v="21.0"/>
        <n v="22.0"/>
        <n v="23.0"/>
        <n v="24.0"/>
        <n v="25.0"/>
        <n v="26.0"/>
        <n v="27.0"/>
        <n v="28.0"/>
        <n v="29.0"/>
        <n v="30.0"/>
        <n v="31.0"/>
        <n v="32.0"/>
        <n v="33.0"/>
        <n v="34.0"/>
        <n v="35.0"/>
        <n v="36.0"/>
        <n v="37.0"/>
        <n v="38.0"/>
        <n v="39.0"/>
        <n v="40.0"/>
        <n v="41.0"/>
        <n v="42.0"/>
        <n v="43.0"/>
        <n v="44.0"/>
        <n v="45.0"/>
        <n v="46.0"/>
        <n v="47.0"/>
        <n v="48.0"/>
        <n v="49.0"/>
        <n v="50.0"/>
        <n v="51.0"/>
        <n v="52.0"/>
        <n v="53.0"/>
        <n v="54.0"/>
        <n v="55.0"/>
        <n v="56.0"/>
        <n v="57.0"/>
        <n v="58.0"/>
        <n v="59.0"/>
        <n v="60.0"/>
        <n v="61.0"/>
      </sharedItems>
    </cacheField>
    <cacheField name="Proceso" numFmtId="0">
      <sharedItems>
        <s v="Gerencia de Talento Humano"/>
        <s v="Gestión Administrativa"/>
        <s v="Gerencia de la Información"/>
        <s v="Calidad y Mejora Continua"/>
        <s v="Gestión de Servicios Ambulatorios"/>
        <s v="Gestión Financiera"/>
        <s v="Transversal"/>
        <s v="Gestión de la Tecnología"/>
        <s v="Gestión de Servicios Diagnósticos y Terapéuticos"/>
        <s v="Planeación"/>
        <s v="Gestión de Servicios Quirúrgicos"/>
        <s v="Gestión de Servicios de Urgencias"/>
        <s v="Gerencia de Ambiente Físico"/>
        <s v="Juridica"/>
      </sharedItems>
    </cacheField>
    <cacheField name="Dependencia" numFmtId="0">
      <sharedItems>
        <s v="Seguridad y Salud Ocupacional"/>
        <s v="Almacén"/>
        <s v="Archivo"/>
        <s v="Sistema Unico de Habilitación"/>
        <s v="Seguridad del Paciente"/>
        <s v="Calidad"/>
        <s v="Sistemas de Información"/>
        <s v="SIAU"/>
        <s v="Sistema Único de Acreditación"/>
        <s v="Control Documental"/>
        <s v="Odontología"/>
        <s v="Cartera"/>
        <s v="Glosa"/>
        <s v="Sedes"/>
        <s v="Costos"/>
        <s v="Docencia"/>
        <s v="Gestión de Enfermería"/>
        <s v="Epidemiología"/>
        <s v="Facturación"/>
        <s v="Farmacia"/>
        <s v="Biomedica"/>
        <s v="Humanización"/>
        <s v="IAMII"/>
        <s v="Laboratorio Clínico"/>
        <s v="PAI - Vacunación"/>
        <s v="Planeación"/>
        <s v="Presupuesto"/>
        <s v="Recursos Humanos"/>
        <s v="Referencia"/>
        <s v="Salas de Cirugía"/>
        <s v="Salud Mental"/>
        <s v="Terceros"/>
        <s v="Trabajo Social"/>
        <s v="Urgencias"/>
        <s v="Recursos Físicos"/>
        <s v="Cronicos"/>
        <s v="Salud Sexual y Reproductiva"/>
        <s v="Ambiental"/>
        <s v="Activos fijos"/>
        <s v="Tesorería"/>
        <s v="Imágenes Diagnósticas"/>
        <s v="Comunicaciones"/>
        <s v="Juridica"/>
        <s v="Contratación"/>
      </sharedItems>
    </cacheField>
    <cacheField name="Riesgo" numFmtId="0">
      <sharedItems>
        <s v="Probabilidad  de una afectacion economica y reputacional por sanciones administrativas y pecuniarias debido al incumplimiento de implementacion de un sistema de gestion de seguridad y salud en el trabajo"/>
        <s v="Probabilidad  de una afectacion economica y reputacional al no contrar con un proveedor para adquirir  los insumos y elementos necesarios para los servicos."/>
        <s v="Probabilidad de perdida de afectacion reputacional por incendio o inundacion por falta de mantenimiento y problemas metereologicos  "/>
        <s v="Probabilidad  de una afectacion economica y reputacional por el cierre de servicios asistenciales, multa, sanciones y procesos administrativos debido a la falta de aplicacion de los requisitos del Sistema unico de Habilitación Res 3100/2019."/>
        <s v="Probabilidad de una afectacion economica y reputacional por causar daño o lesion a los pacientes por la atencion insegura en los servicios de salud, debido a la falta de ejecucion, implementacion y adherencia al Programa Institucional de Seguridad del pac"/>
        <s v="Probabilidad de una afectacion economica y reputacional por multas, sanciones y procesos administrativos debido a la falta de planteamiento e implementacion del Programa PAMEC."/>
        <s v="Probabilidad de sanciones economicas y reputacional por sancion frente al reporte inoportuno de la informacion correspondiente a resoluciones o decretos de obligatorio cumplimiento, debido a la falta de reporte o reporte inoportuno de informacion de orden"/>
        <s v="Probabilidad de afectacion economica  y reputacional por la perdida de la informacion para generar reportes normativos e institucionales debido a la falta de dispositivos adecuados de almacenamiento de la informacion y ausencia de respaldo y proteccion de"/>
        <s v="Probabilidad de una afectacion economica y reputacional por multas, sanciones y procesos administrativos debido a la insatisfacción de los usuarios internos y externos frente a la prestacion de servicios de salud o barreras en la atencion."/>
        <s v="Probabilidad de una afectacion reputacional por apertura de procesos administrativos debido a la falta de implementación del Sistema Unico de Acreditación incumpliendo con el Plan de Gestión Gerencial."/>
        <s v="Probabilidad de afectacion reputacional debido a la falta de control en la codificacion documental y en la caracterizacion de los documentos por cada uno de los procesosde sanciones de orden administrativo y afectacion reputacional por la mala codificacio"/>
        <s v="Posibilidad de afectación&#10;económica por multa y&#10;sanciones del organismo de&#10;control debido la adquisición&#10;de bienes y servicios fuera de&#10;los requerimientos normativos."/>
        <s v="Posibilidad de afectación económica  y reputacional,por multa y sanciones del organismo de control debido a la no atención de los pacientes que demandan los servicios&#10;&#10;"/>
        <s v="Posibilidad de afectación Económica  por el incremento de la cartera (cuenta por cobrar) debido a la demora en los pagos por parte de la entidades deudoras (AEPB-Aseguradoras-Secretarias de salud-otras)"/>
        <s v="Afectación Económica  por el incremento de la cartera (cuenta por cobrar) Debido a errores generados en el momento de la facturación presentando glosas y devoluciones"/>
        <s v="Probabilidad de una afectación económica y reputacional, por un mal diagnóstico y/u omision de la anamnesis debido a desconocimiento, negligencia, inadherencia del diligenciemiento en el historial clinico."/>
        <s v="Probabilidad  de afectacion economica o reputacional por una glosa o demanda debido al no contar con suficiencia de talento humano para cumplir la demanda de los servicios."/>
        <s v="Probabilidad de afectacion economica o reputacional por demanda debido al no contar con la infraestructura  adecuada para la prestacion de los servicios de salud."/>
        <s v="Probabilidad de afectación económica o reputacional por no contar con el sistema de costos y la identificación de los mismos en los procesos "/>
        <s v="Probabilidad  de una afectación económica y reputacional por cancelación del contrato de docencia servicio, por no pago de contraprestación"/>
        <s v="PROBABILIDAD DE AFECTACION ECONOMICA Y REPUTACIONAL POR QUEJA DE ALTERACION A LA SALUD DEBIDO A FALTA EN LA ADHERENCIA EN EL PROTOCOLO DE ADMINISTRACION DE MEDICAMENTOS "/>
        <s v="PROBABILIDAD DE AFECTACION ECONOMICA Y REPUTACIONAL POR LA GENERACION DE ESTANCIAS HOSPITALARIAS PROLONGADAS Y EL AUMENTO EN LA PROBABILIDAD DE RESSITENCIA BACTERIANA DEBIDO A LA NO INSTAURACION DEL PROGRAMA PROA"/>
        <s v="PROBABILIDAD DE AFECTACION ECONOMICA Y REPUTACIONAL POR EL AUMENTO EN LAS INFECCIONES ASOCIADAS A LA ATENCION EN SALUD "/>
        <s v="PROBABILIDAD DE AFECTACIÓN ECONÓMICA POR OMISIÓN EN LA RADICACIÓN OPORTUNA DE LAS FACTURAS GENERADAS POR LA PRESTACIÓN DE SERVICIOS DE SALUD DEBIDO A LA FALTA DE SEGUIMIENTO AL PROCESO DE RADICACIÓN."/>
        <s v="Posibilidad de afectacion economica por el no ingreso inmediato en el acta de recepcion tecnica de medicamentos y dispositivos medicos y ademas por la falta  de adherencia a los procedimientos institucionales debido a la Recepcion inadecuada de medicament"/>
        <s v="Probabilidad de afectación económica  por daños o fallas en los equipos biomédicos de la institución y tercer izados debido a la falta de mantenimientos y/o manipulacion inadecuada del personal y/o usuarios."/>
        <s v="Probabilidad de una afectacion economica y reputacional  por incremento  de las objeciones  (glosa - devoluciones) notificadas por las eapb  debido al desconocimiento de la normatividad o requermientos normativos en temas de (facturacion, tarifa, soportes"/>
        <s v="probabilidad  de una afectacion economica y reputacional por incumplimiento en el plan de trabajo del progarama de humanización"/>
        <s v="PROBABILIDAD DE AFECTAICON ECONOMICA Y REPUTACIONAL POR  HALLAZGO  DE VULNERABILIDAD DE LA SALUD "/>
        <s v="probabilidad de perdida reputacional por una peticion ,queja o reclamo interpuesta por el usuario debido a la doble puncion producto de la informacion erronea, prueba no solicitada o mal solicitada."/>
        <s v="Probabilidad de demandas contra la ESE. Insatisfacción de usuarios por la inadecuada prestación del servicio. Deterioro en la calidad de vida. muerte  "/>
        <s v="Probabilidad de perdida reputacional por una peticion ,queja o reclamo interpuesta por el usuario debido aIdentificación inadecuada o incorrecta de muestras."/>
        <s v="Probabilidad de perdida reputacional por una peticion ,queja o reclamo interpuesta por el usuario debido a la interrupcion en la prestacion del sevicio por falta de insumos o equipos ."/>
        <s v="Probabilidad de perdida reputacional por una peticion ,queja o reclamo interpuesta por el usuario debido a la deficiencia en la  de calidad de los resultados por falta de control interno y externo.  "/>
        <s v="Probabilidad de afectación economica o reputacional por multa y/o sanción del ente regulador debido a insuficiencia de talento humano "/>
        <s v="Probabilidad de una afectación reputacional por multa o sanción del ente regulador debido al  incumplimiento de reportes "/>
        <s v="probabilidad de perdida de los recursos que no se ejecutan."/>
        <s v="Probabilidad  de una afectacion economica y reputacional por posibles sanciones del ente regulador, debido al incumplimiento y seguimiento del programa de talento humano"/>
        <s v="Probabilidad  de una afectacion economica y reputacional por posibles sanciones del ente regulador, debido al incumplimiento y seguimiento del programa institucional de capacitación"/>
        <s v="Posibilidad de afectación reputacional y económico por una barrera administrativa y/o asistencial en la rápida ubicación del paciente en trámite de remisión en una IPS receptora debido a no claridad médica del trámite (pertinencia médica) del proceso; dem"/>
        <s v="Probabilidad de una afectacion economica y reputacional por hallazgo de vulnerabilidad de la salud del paciente por una mala practica debido a la no adherencia en la realizacion de los controles pertienentes del servicio. "/>
        <s v="Probabilidad de una afectacion economica y reputacionla por hallazgo de vulnerabilidad de la salud del paciente por una mala practica por la no realización del proceso adecuado en la estrilizacion del instrumental quirurgico. "/>
        <s v="Posibilidad de afectación Económica y Reputacional por inadecuada identificación de paciente de salud mental (conducta  suicida, violencia, trastorno mental,  consumo de SPA) en consecuencia al desconocimiento de los criterios de identificación del riesgo"/>
        <s v="Probabilidad de afectacion reputacional y económica que inpactan   el seguimiento de la opoblacion  debido a la inasistencia  a las citas asignadas "/>
        <s v="Posibilidad de Afectacion reputacional por queja o reclamo de un usuario debido al desconocimiento de informacion realcionadas con las interconsultas al area de Trabajo Social y con la Gestion de Barreras de Acceso."/>
        <s v="Propabilidad de afectación económica por PQRD analizando como causa inmediata, las barreras administrativas en la atencion, auditoria interna, Evidenciando la causa raiz a la mala adherencia a los protocolos institucionales. "/>
        <s v="Posibilidad  de afectación económica por multa o sanción del ente regulador, debido al incumplimiento de los mantenimientos preventivos y correctivos."/>
        <s v="Probabilidad  de afectacion economica o reputacional por una glosa o demanda debido a la falta tamizajes y encuestas en la consulta de creimiento y desarrollo según edad definidos en el lineamiento tecnico y operativo de la Res 3280 de 2018 y Res 3100 de "/>
        <s v="Probabilidad  de afectacion economica o reputacional por una glosa o demanda debido incumplimiento y a la poca informacion capturada desde historia clinica y fallas enm el software en el proceso de atencion mediante el control prenatal"/>
        <s v="Probabilidad de afectación económica y reputacional que se genera por multa y sanción del ente regulador debido a inadecuada segregación de residuos"/>
        <s v="Posibilidad de afectación económica  y reputacional, por multa y sanciones del organismo de control debido a la no aplicación de las normas establecidas en seguridad del paciente.&#10;&#10;"/>
        <s v="Probabilidad  de una afectacion economica y reputacional al no tener un control efectivo de los activos que forman parte de la Institucion."/>
        <s v="Afectación económica por sanción del ente regulador debido a la evasión y/o pago inoportuno de impuestos prediales, generando pago de intereses"/>
        <s v="Probabilidad de afectación econónomica por perdida de recursos económicos debido a incumplimiento de entrega del dinero recaudado por el área de facturación"/>
        <s v="Probabilidad de afectación económica y reputacional por perdida de información debido a fallas tecnoñógicas, desastres naturales o desastres provocados por personal directo de la institución o terceros."/>
        <s v="Probabildiad de una afectación reputacional, por una mala identificación del paciente, debido a errores de verificación y corroboración del profesional en los procesos generados desde (orden médica, facturación y atención) de los exámenes TAC-RX -ECOGRAFI"/>
        <s v="Una  inadecuada aplicación del  instrutivo de imagen corporativa , por debilidad en la socialización y en la apropiación de la imagen corporativa en la entidad y/o cambios administrativos que no dan continuidad a los lineaminetos establecidos por el instr"/>
        <s v="Probabilidad de una afectación economicas y reputacional por Inoportunidad en la respuesta de demandas (Tutelas, Quejas) contra la entidad"/>
        <s v="probabilidad de una afectacion economica y reputacional por la celebracion de los contratos sin el cumplimiento de los requisitos "/>
        <s v=" La Probabilidad de la afectacion economica y reputacional debido a la celebracion indebida de los contratos pudiendo adjudicar sin el cumplimiento de los principios de publcidad y transparencia."/>
      </sharedItems>
    </cacheField>
    <cacheField name="Clasificación" numFmtId="0">
      <sharedItems>
        <s v="ejeccucion y administracion de procesos"/>
        <s v="Daños en activos fijos y agentes externos."/>
        <s v="Ejecucion y administracion de procesos"/>
        <s v="Usuarios, productos y prácticas"/>
        <s v="Ejecución y administración de procesos"/>
        <s v="Fallas tecnologicas"/>
        <s v="Ejecucion y administracion de procesos, Usuarios, productos y prácticas"/>
        <s v="Ejecución y administracion de procesos"/>
        <s v="Ejecución y&#10;administración&#10;de proceso"/>
        <s v="Ejeccución y administración de procesos"/>
        <s v="EJECUCION Y ADINISTRACION DE PROCESOS"/>
        <s v="Ejecucion y administracion de procesos - Usuarios,productos y practicas"/>
        <s v="USUARIO PRODCUTOS Y PRACTICAS"/>
        <s v="Ejecución y &#10;administración de &#10;procesos"/>
        <s v="Ejecucion y administración de procesos."/>
        <s v="Ejecucion y adminsitracion de procesos"/>
        <s v="Fraude Interno"/>
        <s v="Fallas tecnologicas&#10;Daños a activos fijos / eventos externos"/>
        <s v="Usuarios, productos y practicas , organizacionales"/>
      </sharedItems>
    </cacheField>
    <cacheField name="Zona Inherente" numFmtId="0">
      <sharedItems>
        <s v="Extremo"/>
        <s v="Moderado"/>
        <s v="Alto"/>
        <s v="Bajo"/>
      </sharedItems>
    </cacheField>
    <cacheField name="Sub-Item" numFmtId="0">
      <sharedItems>
        <s v="1.1"/>
        <s v="2.1"/>
        <s v="3.1"/>
        <s v="4.1"/>
        <s v="4.2"/>
        <s v="5.1"/>
        <s v="6.1"/>
        <s v="7.1"/>
        <s v="8.1"/>
        <s v="9.1"/>
        <s v="10.1"/>
        <s v="11.1"/>
        <s v="12.1"/>
        <s v="13.1"/>
        <s v="14.1"/>
        <s v="15.1"/>
        <s v="16.1"/>
        <s v="17.1"/>
        <s v="18.1"/>
        <s v="19.1"/>
        <s v="20.1"/>
        <s v="21.1"/>
        <s v="22.1"/>
        <s v="23.1"/>
        <s v="24.1"/>
        <s v="25.1"/>
        <s v="26.1"/>
        <s v="27.1"/>
        <s v="28.1"/>
        <s v="29.1"/>
        <s v="30.1"/>
        <s v="31.1"/>
        <s v="32.1"/>
        <s v="33.1"/>
        <s v="34.1"/>
        <s v="35.1"/>
        <s v="36.1"/>
        <s v="37.1"/>
        <s v="38.1"/>
        <s v="39.1"/>
        <s v="40.1"/>
        <s v="41.1"/>
        <s v="42.1"/>
        <s v="43.1"/>
        <s v="44.1"/>
        <s v="45.1"/>
        <s v="46.1"/>
        <s v="47.1"/>
        <s v="48.1"/>
        <s v="48.2"/>
        <s v="49.1"/>
        <s v="50.1"/>
        <s v="51.1"/>
        <s v="52.1"/>
        <s v="53.1"/>
        <s v="54.1"/>
        <s v="55.1"/>
        <s v="55.2"/>
        <s v="56.1"/>
        <s v="56.2"/>
        <s v="57.1"/>
        <s v="58.1"/>
        <s v="59.1"/>
        <s v="60.1"/>
        <s v="61.1"/>
      </sharedItems>
    </cacheField>
    <cacheField name="Controles" numFmtId="0">
      <sharedItems>
        <s v="El profesional de SST designado por la gerencia se encargara de elaborar Y ejecutar un plan de trabajo anual en donde se registren todas las actividades a traves de las cuales se da cumplimiento a la implementacion de un SGSST"/>
        <s v="El referente de Almacen, realizara el PAA de los insumos y elementos requeridos para el desarrollo de las activadaes, en todas las areas.  "/>
        <s v="El profesional de recursos físicos hace un diagnóstico y verificara las instalaciones en general de acuerdo  a una lista e chequeo previamente establecida"/>
        <s v="El referente de Habilitacion Realiza seguimiento al Plan de sostenibilidad del SUH al registro con codigo CA-FTO-03, a traves de un registro de un Drive a los Lideres de proceso tanto asistencial y admisnitrativo. "/>
        <s v="El referente de habilitacion realiza seguimiento al plan de accion de Sistema Unico de Habillitacion recopilando las evidencias y soportes de cumplimiento de las accciones ejecutadas y desarrolladas por los lideres de los estandares de habillitacion "/>
        <s v="El referente de seguridad del paciente realiza seguimiento al plan de accion del Programa de Seguridad del paciente en el registro CA-FTO-26"/>
        <s v="El referente de calidad  Realiza seguimiento al Plan de accion PAMEC  codigo CA-PRI-01"/>
        <s v="El referente de estadistica crea una matriz de control de reportes del proceso."/>
        <s v="SIN CONTROL"/>
        <s v="El referente de atención al usuario realiza plan de mejoramiento en el registro CA-FTO-06 derivado de las PQRS"/>
        <s v="El referente de acreditacion diseña el Plan de mejoramiento del SUA  en el registro con codigo CA-FTO-06, el cual describe las acciones de mejora por grupo de estandar a corde a la resolucion 5095 de 2018 y 1328 de 2021"/>
        <s v="El profesional de apoyo administrativo generara plan de mejoramiento en el documento CA-FTO-06 para los procesos que no cumplen con la correcta codificacion de los documentos."/>
        <s v="El profesional del área de contratos verifica que la información suministrada por el proveedor corresponda con los requisitos establecidos de contratación a través de una lista de chequeo donde están los requisitos de información y la revisión con la info"/>
        <s v="El profesional del área de contratos verifica que la información suministrada por el ESPECIALISTA corresponda con los requisitos establecidos de contratación a través de una lista de chequeo donde están los requisitos de información y la revisión con la i"/>
        <s v="El profesional del  area genera informes mensuales de estado de cartera por cada una de las entidaes responsables de pago en nuestro sistema de informacion Dinamica NET.                                                                                      "/>
        <s v="El profesional referente de cada sede revisa los criterios de evalación mediante la aplicación de la lista de chequeo de resolción 3280 discriminadas por curso de vida"/>
        <s v="El Profesional de docencia, realiza verificación mediante matriz de seguimiento a pagos de universidades."/>
        <s v="El profesional referente de enfermeria realizara capacitaciones y medicion de adherencia con relacion al protocolo de administracion de medicamentos, seguimiento a planes de mejora de los Auxiliares y Jefes de enfermeria "/>
        <s v="FORTALECIMIENTO DE LA ADHERENCIA AL PROTOCOLO DE LAVADO DE MANOS A TRAVES DE LA SOCIALIZACION DEL PROTOCOLO."/>
        <s v="El regente de farmacia realiza la adherencia al procedimiento de recepción técnica (seguimiento a esta actividad &#10;"/>
        <s v="El Profesional de IAMII realiza los análisis a los laboratorios microbiológicos por sede hospitalaria y por centro de producción. (Realización mensual)"/>
        <s v="EL Coordinador de Calidad del laboratorio implementa LB-FTO-047 REGISTRO DE REACCIONES ADVERSAS EN LA TOMA DE MUESTRAS, donde se realiza seguimiento a la doble puncion y posteriormente la coordinacion del laboratori realiza la retroalimentacion a quien co"/>
        <s v="El profesional coordinador de calidad de laboratorio implementa el uso obligatorio de sticker de identificacion de hemocomponentes y la aplicación de las listas de chequeo LB-FTO-54  adherencia al protocolo de transfusion sanguinea"/>
        <s v="El profesional coordinador de calidad de laboratorio realiza la supervision de las tomas de muestra  donde aplica la lista de chequeo LB-FTO-39 Formato de evaluacion de toma d muestras de centros y puestos"/>
        <s v="El profesional coordinador de laboratorio solicita  y realiza el seguimiento al cronograma de mantenimientos preventivos a los equipos biomedicos  evitando la interrupcion en la prestacion del sevicio."/>
        <s v="El profesional coordinador de laboratorio solicitara  y realizara el seguimiento al control de calidad interno y externo  evitando  asi resultados errados que  generaran perdidas de la confianza del servicio. "/>
        <s v="El profesional de apoyo de planeación realizará seguimiento de las alertas de la matriz de reportes institucionales"/>
        <s v="La oficina de presupuesto envia el listado de las OPS con saldo sin ejecutar para revisión y liquidación"/>
        <s v="El coordinador de talento humano implementa un programa de bienestar e incentivos y por medio de un cronograma ejecutara sus actividades"/>
        <s v="El coordinador de talento humano implementa un programa istitucional de capacitacion y por medio de un cronograma ejecutara sus actividades"/>
        <s v="El profesional referente de cirugia realizara capacitacion de retroalimentacion en cuento a la realizacion de las listas de chequeo que se deben practicar al paciente "/>
        <s v="El profesional referente de cirugia junto con la instrumentadora quirurgica de la central de esterilización realizara capacitacion de retroalimentacion con respecto a la realizacion del lavado de instrumental y esterilizacion basado en el manual de buenas"/>
        <s v="Referente  salud mental  realiza  busqueda  activa  de eventos  salud  mentaL mediante reporte de epidemiología"/>
        <s v="Ejecución del plan de mantenimiento por el talento humano (auxiliares de mantenimiento) de Recursos Fisicos, con una periodicidad y inspección semanal, con evidencias de registro fotografico, registro en cronograma de mantenimiento. "/>
        <s v="El personal de recuros físicos realiza mantenimientos correctivos a la infraestructura y/o equipos a cargo de los auxiliares de mantenimiento con un periodicidad dependiendo de las solicitudes requeridas"/>
        <s v="El referente de cronicos realiza la aplicación de auditorias de acuerdo a la GPC y Lineamiento tecnico y operativo de Res 3280 de 2018 (CyD) con su respectiva listas de chequeo a los cursos de vida de primera infancia e infancia."/>
        <s v="El coordinador realiza evaluación de auditoria de manera concurrente las actividades que deben llevar a cabo los funcionarios del servicio de odontología. "/>
        <s v="El profesional de activos fijos registra y realiza validación mediante formato codigo RF-FTO-13 el reporte de los traslados y movimientos que se realizan entre  los puestos, centros sedes, proceso y areas&#10;Se cuenta con poliza de aseguramiento de los activ"/>
        <s v="El  lider del subproceso de tesorería realiza un reporte diario desde la plataforma Dinamica.net y verifica los recaudos recibidos por el área de facturación."/>
        <s v="El  lider del subproceso de tesorería realiza dos entregas semanales mínimo a la empresa transportadora de valores (BRINKS) para ser consignada en la cuenta corriente de la institución."/>
        <s v="El referente de tic´s realiza el respectivo back up de la informacion digitalizada y registrada  de la historia clinica."/>
        <s v="El referente de recursos físicos, garantiza la prestación de serivicios de un guarda de seguridad las 24 horas a travez de una empresa de vigilancia"/>
        <s v="Un profesional + acción + con una herramienta o dispositivo&#10;&#10;1. Se realiza la verificacion de datos de la orden del estudio solicitado contra verificacion cruzada de paciente , familiar o personal que lleva al paciente al servicio &#10;2. Ingreso al sistema L"/>
        <s v="El asesor juridico, realiza seguimiento mediante cronograma a los términos a partir de la notificación de la demanda"/>
        <s v="El profesional del area de contratacion realiza y verifica el seguimiento de los procedimientos para los procesos de contratación y adjudicacion para evitar el incumplimiento de los requisitos minimos de los contratos a traves de la lista de chequeo"/>
        <s v="El profesional del area de contratacion se abstiene de subjetivizar el proceso de adjudicacion del contrato, garantizando de forma objetiva la adjudicacion del mismo al contratista, esto mediante la aplicación y verificacion de la lista de chequeo que per"/>
      </sharedItems>
    </cacheField>
    <cacheField name="Zona Residual" numFmtId="0">
      <sharedItems>
        <s v="Alto"/>
        <s v="Moderado"/>
        <s v="Alto "/>
        <s v="Bajo"/>
        <s v="Extremo"/>
      </sharedItems>
    </cacheField>
    <cacheField name="Tratamiento">
      <sharedItems containsBlank="1" containsMixedTypes="1" containsNumber="1" containsInteger="1">
        <s v="Reducir"/>
        <n v="0.0"/>
        <s v="Aceptar"/>
        <s v="Evitar"/>
        <s v="Reducir (mitigar)"/>
        <m/>
      </sharedItems>
    </cacheField>
    <cacheField name="Riesgo de Corrupción" numFmtId="0">
      <sharedItems containsBlank="1">
        <s v="NO"/>
        <s v="SI"/>
        <m/>
        <s v="NO "/>
      </sharedItems>
    </cacheField>
    <cacheField name="Acciones" numFmtId="0">
      <sharedItems>
        <s v="1. Ejecutar el plan de trabajo para ejecutar en el 2025 condigo sst_pli_03 y realizar el reporte de los estandares minimos a fin de año "/>
        <s v="El referente de Almacen realiza los estudios de neceidad para el cubrimiento de las necesidades y requerimientos  de todas las areas y porcesos de la E.S.E"/>
        <s v="1.Se realizan registros fotográficos de evidencias arreglos al área de archivo&#10;2.se registra un cronograma de actividades infraestructura 2023 &#10;3.se evidencia una matriz del mapa de riesgos región de salud Soacha&#10;4.se registra un plan de mantenimiento&#10;5. "/>
        <s v="De manera mensual la referente del SUH presentara al comité directivo el porcentaje de cumplimiento de los planes de accion realizados por cada uno de los estandares como avance de ejecucion del plan de sostenibilidad."/>
        <s v="Los referentes lideres de los estandares de habilitacion, plantearan y haran seguimiento a planes de accion derivados de los hallazgos de las autoevaluaciones realizadas por la referente del SUH."/>
        <s v="El referente de seguridad del paciente hara seguimiento a la estrategia del tablero de los inseguros, bajo el registro del Plan de Mejoramiento  CA-FTO-06&#10;&#10;Los lideres que hagan parte del tablero de los inseguros, realizaran entrega de los soportes que ev"/>
        <s v="El referente de calidad Diseña el PAMEC  al registro con codigo CA-PRI-01.&#10;&#10;El referente de calidad diseña e implementa el Cronograma de auditorias internas CA-FTO-32 a los procesos priorizados dentro del PAMEC"/>
        <s v="El referente de SIPAC realizara alertas informativas a los referentes responsables de la entrega de la informacion a reportar, por medio de correos electronicos dentro de los primeros 5 dias del mes siguiente al cierre de cada trimestre."/>
        <s v="Se solicitara al proceso de sistemas la confirmacion de los backups realizados periodicamente para la custodia de la informacion"/>
        <s v="El Referente de Atención al usuario realizara la aplicación de encuestas de percepcion de la satisfaccion de los usuarios en los servicios asistenciales.&#10;&#10;El refente de Atención al usuario realizara seguimiento a las PQRS recepcionadas en aplicativo web y"/>
        <s v="Desde la referencia del Sistema Unico de Acreditación se continua con :&#10;* La ejcucion de las mesas primarias  de  URG-HOS, AMBLATORIO-IPS, ODONTOLOGIA, L. CLINICO, IMAGENEOLOGIA, QUIRURGICOS, PROMOCIÓN Y DETECCION ,FARMACIA, DIRECCIONAMIENTO, GERENCIA, TA"/>
        <s v="El profesional de apoyo administrativo a calidad realiza el registro en el listado maestro de documentos cod CA-FTO-01 de manera permanentes.&#10;&#10;El profesional de apoyo administrativo realizara seguimiento a los planes de mejora planteados por los diferente"/>
        <s v="El jefe de del área de contratos verifica en el sistema de información de contratac ión la información registrada por el profesional asignado y aprueba el proceso para firma del ordenador del gasto, en el sistema de información queda el registro correspon"/>
        <s v="El referente del area de odontología realiza la solicitud del profesional en el número de horas o talento humano que se requiera de acuerdo a la demanda"/>
        <s v="1. realizar gestion de cobro de cartera a las entidades deudoras por medio de oficios &#10;2. realizar conciliaciones de cartera de forma trimestral con cada una de las entidades deudoras conforme los estiulado en Circular 030 de 2013&#10;3. solicitar de manera p"/>
        <s v="1. identificar las causales e glosas y cuales son sibsanables. &#10;2. realizar correctivos en el momento de la facturacion teniendo en cuenta las cuasales de las glosas aceptadas&#10;3. El referente de cuentas medicas identifica las causales de glosas presentada"/>
        <s v="1. Inducción en puesto de trabajo.&#10;2. Capacitar al profesional medico.&#10;3. solicitar la audioria concurrente.&#10;4. Medión de guías de adherencia."/>
        <s v="SEGUN CAPACIDAD INSTALADA SOLICITAR EL TALENTO HUMANO."/>
        <s v="RONDAS DE SEGURIDAD DEL PACIENTE Y CUMPLIMIENTO DE RESOLUCION 3100.&#10;&#10;REFERENTE DE CENTRO DE SALUD SOLICITA A REFERENTE DE RECURSOS FISICOS CUMPLIR LOS REQUERIMIENTOS MINIMOS DE INFRAESTRUCTURA."/>
        <s v="Socializar Estructura de costos&#10;Concientizar sobre el buen manejo de la información y los centros de costos&#10;&#10;REFERENTE DE COSTOS REVISA Y PROCESA LA INFORMACION QUE SE GENERA DESDE CADA PROVEEDOR DE INFOMARCIÓN MENSUALMENTE Y GENERA INFORMES"/>
        <s v="El profesional de docencia verificará 5 días antes el pago a traves de tesoreria"/>
        <s v="EL PROFESIONAL REFERENTE DE ENFERMERIA REALIZARA CAPACITACION Y MEDICION DE ADHERENCIA CON RELACION AL PROTOCOLO DE ADMINISTRACION DE MEDICAMENTOS  "/>
        <s v="LA INSTITUCION EMITIRA LA POLITICA Y PROGRAMA PROA EL CUAL SERA DE OBLIGATORIO CUMPLIMIENTO"/>
        <s v="SIN ACCIONES"/>
        <s v="Referente de facturación debe realizar seguimiento factura a factura de la radicación diaria por parte del personal de apoyo y el cumplimiento en los tiempos establecidos con la descarga de información suministrada desde el sistema de información dgh gara"/>
        <s v="Realizar mantenimientos preventivos a los equipos biomédicos, a cargo del los ingenieros biomédicos&#10;&#10;Capacitaciones a personal asistencial sobre uso, limpieza y desinfección de equipos biomédicos a cargo de los  ingenieros biomédicos&#10;&#10;antenimientos  corre"/>
        <s v="El profesional y analistas del area de cuentas medicas, analiza las objeciones notificadas por las diferentes Entidades Administradoras de Planes de Beneficio, verificando los tiempos de reporte de acuerdo a la normatividad vigente para aplicacion de exte"/>
        <s v="seguimiento al plan y ajuste de actividades pendientes para lograr el 100% de cumplimiento"/>
        <s v="Realizar seguimiento y retroalimentación de la resol 2350/2020 y resol 2465/2016&#10;&#10;EL LIDER  PROFESIONAL DEBE CAPACITAR CON RELACION A PROTOCOLOS Y EVALUAR ADHERENCIA (RESPONSABLE - ACCION - COMPLEMENTO)"/>
        <s v="Realizar seguimiento a los resultados de los análisis microbiológicos"/>
        <s v="*El profesional coordinador de calidad de laboratorio capacitara al personal asistencial de la institucion que se encuentre involucrado en el proceso de correcta identificacion de muestras de laboratorio a traves del paquete instruccional de buenas practi"/>
        <s v="El profesional en Bacteriologia  lider del servicio pretransfusional capacita al personal medico  a traves del paquete instruccional de buenas practicas transfusion segura y el programa de hemovigilancia                                                    "/>
        <s v="*auditorias mensuales a las tomas de muestra"/>
        <s v="*Se realiza solicitud de pedidos,acorde a la estadistica del servicio.KARDEX&#10;&#10;El profesional coordinador de laboratorio realiza el pedido mensual de insumos y reactivos con manejo de stock minimo y maximo evitando la interrupcion en la prestacion del sevi"/>
        <s v="*Se realiza inscripcion al control de calidad interno y externo                                                                                                         *se realiza seguimiento y retroalimentacion a los profesionales de Bacteriologia en su "/>
        <s v="socializar los resultados que se encuentren en el cumplimiento de la programación. &#10;&#10;Referente realizará programación mensual a vacunadoras contemplando diferentes estrategias para el programa&#10;&#10;Verificación de actas de ejecución de jornadas de vacunación&#10;"/>
        <s v="Enviar Correos Electronicos a los reponsables y comunicaciones verbales para dar cumplimiento.&#10;&#10;El profesional de apoyo implementará una herramienta que le permita contener todos los reportes con sus fechas de vencimiento."/>
        <s v="Realizar seguimiento a las actividades propuestas en el cronograma del Plan de Bienestar e incentivos para alcanzar el 100% de ejecucion del mismo"/>
        <s v="Realizar seguimiento a las actividades propuestas en el cronograma del Plan de capacitacion para alcanzar el 100% de ejecucion del mismo"/>
        <s v="Coordinador médico socializa cada uno de los profesionales médicos temas de pertinencia médica para los trámites de remisión, como los respectivos soportes y notas que deben soportar dichos trámites  por medio de charlas pretest y postest&#10;&#10;Trabajo social "/>
        <s v="Probabilidad de una afectacion economica y reputacional por hallazgo de vulnerabilidad de la salud del paciente por una mala practica debido a la no adherencia en la realizacion de los controles pertienentes del servicio."/>
        <s v="Probabilidad de una afectacion economica y reputacionla por hallazgo de vulnerabilidad de la salud del paciente por una mala practica por la no realización del proceso adecuado en la estrilizacion del instrumental quirurgico."/>
        <s v="Ronda diaria busqueda activa   eventos   salud  mental,  registro  en  formato PSI_FTO_04&#10;&#10;Referente de Salud Mental realiza&#10;socialización de criterios  sobre riesgos del paciente  con  enfermedad mental  activacion  de   ruta.&#10;&#10;Cronograma plan capacitaci"/>
        <s v="El profesional de terceros garantiza el seguimiento  telefonico  previo  a los paciente con cita programada  "/>
        <s v="El lider de Trabajo Social socializara cada uno de los protocolos que implementa el area de Trabajo Social a traves de las interconsultas y la Gestion de Barreras de Acceso a traves de videos, capacitaciones, test.&#10;&#10;El equipo de Trabajo Social verificara "/>
        <s v="El profesional de urgencias garantiza la socialziación y medición de la adherencia a los protocolos institucionales."/>
        <s v="Socializar los resultados que se encuentren en el cumplimiento de la programación. &#10;&#10;"/>
        <s v="Verificación de actas de ejecución "/>
        <s v="Socializar los resultados de auditoria en hc según curso de vida de la res 3280 de 2018 a los profesionales.&#10;&#10;Planes de mejora y cierre del ciclo de auditoria GPC.                                           Evaluacion listas de chequeo primera infancia e i"/>
        <s v="Capacitacion a personal de sedes sobre Diligenciaminto de HC de Atencion Prenatal. Socailizacion del Kardex de Gestantes al profesional medico de las sedes- Evaluacion de listas de chequeo aplicadas a Historia Clinica Digital de atencion Prenatal a todas "/>
        <s v="El referente ambiental se encarga de realizar capacitaciones al personal en aras de dar cumplimiento y a la correcta segregación de residuos en la Institución"/>
        <s v="En conjunto con los referentes de seguridad del paciente y de manera continua (mensual)se capacitará y evaluará a los funcionarios del area de odontología en todos los aspectos que favorezcan el control de los incidentes y por ende la no aparición de even"/>
        <s v="Realizar el seguimiento al resporte de traslados.&#10;Socializar a todas las areas y procesos la importancia del reporte al proceso de activos fijos de los movimientos que se realizan &#10;&#10;El proceso de activos fijos tiene el registro de los activos fijos que ti"/>
        <s v="Socializar e instalar en un lugar visible de la oficina de tesoreria calendario con los plazos para declarar y pagar el impúesto predial unificado.&#10;&#10;El referente de activos fijos realiza el seguimiento de verificacion de solicitud de CDP, contabilizacion "/>
        <s v="1. Verificación del control de los dineros recaudados mediante formatos y comprobantes de entrega"/>
        <s v="1. Realizar registro de entrega del dinero recaudado a la empresa transportadora (BRINKS)."/>
        <s v="Verificar que existe ese back up"/>
        <s v="1. Revisar la fecha de finalización del contratista de vigilancia.&#10;2. Recordar previamente(un mes) la continuidad de la viglancia."/>
        <s v="1. Recibir siempre al paciente con orden medica &#10;2. Retroalimentacion al personal de ingreso correcto de datos con orden medica a plataforma de Imagenologia &#10;3. Identificacion cruzada de datos de paciente nombre y apellido completo y numero de identificac"/>
        <s v="1. Recibir la contestación por parte del abogado.."/>
        <s v="1. verificar el cumplimiento de los procesos para adjudicación en cada una de las etapas  a traves de una certificacion 2. El profesional del area de contratacion realiza y verifica el seguimiento de los procedimientos para los procesos de contratación y "/>
        <s v="El profesional del area de contratacion realiza y verifica el seguimiento de los procedimientos para los procesos de contratación y adjudicacion atravez de la comprobacion de los requisitos y principios que riguen la plataforma transaccional SECOP II esto"/>
      </sharedItems>
    </cacheField>
    <cacheField name="I SEGUIMIENTO" numFmtId="0">
      <sharedItems containsBlank="1">
        <m/>
        <s v="1. Se realizo el PAA de los insumos y elementos requeridos para el desarrollo de las actividades de todas las areas.&#10;2. Se realizo el estudio de necesidad el 20 de enero.&#10;3. Se solicito  el 20 de febrero el CDP de la planeacion y el recurso asignado  para"/>
        <s v="Se efectua el cargue del CA-PRI-01 2025, con su respectivo anexo  y cronograma de auditorias 2025"/>
        <s v="Durante el primer cuatrimestre se aplican las alertas informativas a los diferentes procesos de la institucion que hacen parte de los reportes, recordando el envio de la informacion necesaria para la consolidacion y validacion de datos de los diferentes r"/>
        <s v="El proceso de TICS durante el primer cuatrimestre de 2025 se encuentra en cambio y actualizacion de servidores, debido al peso de la informacion de SIPAC (123 GB), el proceso de TICS debe crear un espacio exclusivo para que la informacion se actualice de "/>
        <s v="Se efectua el cargue de las matrices de percepcion del usuario de enero al mes de Abril, igualmente las de PQRS del mismo periodo y el plan de mejora PQRSD 2025. Informacion que igualmente ha sido direccionada a los correos señalado por la Secretaria de S"/>
        <s v="Para el I trimestre del 2025 se formularon 90 acciones, donde se ejecutaron 40 para un porcentaje de cumplimiento del 44%, no dando cumplimiento a la meta institucional del 44%.&#10;&#10;Se encuentra con 17 mesas primarias las del grupo de Proceso de Atención Cli"/>
        <s v="Durante el primer cuatrimestre se consolida el listado maestro documental, para el desarrollo de la actualización documental, se llevan a cabo mesas de trabajo con los líderes de proceso, quienes establecen los compromisos relacionados con la actualizació"/>
        <s v="Se adjunta circulariazacion enviada del mes de febrero 2025.                                                            Se anexan actas acercamiento con las entidades para conciliacion y depuracion de cartera I trimestre.                                  "/>
        <s v="1. Se adjunta detallado de la notificacion de objeciones por las EAPB identificacndo las causales de glosa                                                     Acciones de control de la glosa notificada por las diferentes ERP se realizan a traves de los co"/>
        <s v="En el I trimestre 2025 se realiza evaluación de la adherencia de las intervenciones según lo establecido en los lineamisntos de la Res 3280 de 2028, donde se evalua integralmente la calidad de la atención médica y de enfermería, identificando desviaciones"/>
        <s v="Acciones de Control Implementadas&#10;1. Mantenimientos Preventivos&#10;Durante el primer trimestre del año 2025 se realizaron mantenimientos preventivos a un total de 679 equipos biomédicos, distribuidos en los siguientes servicios:&#10;&#10;Atención del parto, Esterili"/>
        <s v="Teniendo en cuenta la notificacion de glosa emitidos por las Entidades Responsable de Pago del Periodo Enero - Marzo de 2025, se adelantaron 5 socializaciones de cada uno de los motivos objetados con el fin de que al interior de cada area se implementen a"/>
        <s v="Se adelanta primer seguimiento con avances del 35% obj 1; 30% obj 2; 32% obj 3; 33% obj 4"/>
        <s v="Soportes de seguimiento  eventos  salud mental  for PSI_FOT_04  enero,  feb, mar  y  abril.          - cronograma  de  plan  de  capacitacion  eventos  salud mental.                                                          - soprtes  de  capacitacion  a p"/>
        <s v="Se realiza retroalimentación de los resultados de la auditoria de historia clínica según curso de vida de la Res 3280 de 2028 dirigida a los médicos y enfermeros correspondiente a las atenciones realizadas en el I trimestre 2025.&#10;&#10;Se realiza auditoria de "/>
        <s v="Desde el mes de junio del año 2024 se cuenta con historia clínica Materno Perinatal en el sistema de información de Dinámica la cual es diligenciada por los profesionales de medicina y ginecología durante la consulta de control prenatal, de esta historia "/>
      </sharedItems>
    </cacheField>
    <cacheField name="II SEGUIMIENTO" numFmtId="0">
      <sharedItems containsBlank="1">
        <m/>
        <s v="Acciones de Control Implementadas&#10;1. Mantenimientos Preventivos&#10;Durante el segundo trimestre del año 2025 se realizaron mantenimientos preventivos a un total de 679 equipos biomédicos, distribuidos en los siguientes servicios:&#10;&#10;Atención del parto, Esteril"/>
      </sharedItems>
    </cacheField>
    <cacheField name="III SEGUIMIENTO" numFmtId="0">
      <sharedItems containsString="0" containsBlank="1">
        <m/>
      </sharedItems>
    </cacheField>
    <cacheField name="OBSERVACIÓN" numFmtId="0">
      <sharedItems containsString="0" containsBlank="1">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I Trim" cacheId="0" dataCaption="" compact="0" compactData="0">
  <location ref="G3:I55" firstHeaderRow="0" firstDataRow="2" firstDataCol="0"/>
  <pivotFields>
    <pivotField name="Ite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Proceso" compact="0" outline="0" multipleItemSelectionAllowed="1" showAll="0">
      <items>
        <item x="0"/>
        <item x="1"/>
        <item x="2"/>
        <item x="3"/>
        <item x="4"/>
        <item x="5"/>
        <item x="6"/>
        <item x="7"/>
        <item x="8"/>
        <item x="9"/>
        <item x="10"/>
        <item x="11"/>
        <item x="12"/>
        <item x="13"/>
        <item t="default"/>
      </items>
    </pivotField>
    <pivotField name="Dependencia" axis="axisRow" compact="0" outline="0" multipleItemSelectionAllowed="1" showAll="0" sortType="ascending">
      <items>
        <item sd="0" x="38"/>
        <item sd="0" x="1"/>
        <item sd="0" x="37"/>
        <item sd="0" x="2"/>
        <item sd="0" x="20"/>
        <item sd="0" x="5"/>
        <item sd="0" x="11"/>
        <item x="41"/>
        <item x="43"/>
        <item sd="0" x="9"/>
        <item sd="0" x="14"/>
        <item sd="0" x="35"/>
        <item sd="0" x="15"/>
        <item sd="0" x="17"/>
        <item sd="0" x="18"/>
        <item sd="0" x="19"/>
        <item sd="0" x="16"/>
        <item sd="0" x="12"/>
        <item sd="0" x="21"/>
        <item sd="0" x="22"/>
        <item x="40"/>
        <item x="42"/>
        <item sd="0" x="23"/>
        <item sd="0" x="10"/>
        <item sd="0" x="24"/>
        <item sd="0" x="25"/>
        <item sd="0" x="26"/>
        <item sd="0" x="34"/>
        <item sd="0" x="27"/>
        <item sd="0" x="28"/>
        <item sd="0" x="29"/>
        <item sd="0" x="30"/>
        <item sd="0" x="36"/>
        <item sd="0" x="13"/>
        <item sd="0" x="4"/>
        <item sd="0" x="0"/>
        <item sd="0" x="7"/>
        <item sd="0" x="8"/>
        <item sd="0" x="3"/>
        <item sd="0" x="6"/>
        <item sd="0" x="31"/>
        <item x="39"/>
        <item sd="0" x="32"/>
        <item sd="0" x="33"/>
        <item t="default"/>
      </items>
    </pivotField>
    <pivotField name="Ries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name="Clasificación" compact="0" outline="0" multipleItemSelectionAllowed="1" showAll="0">
      <items>
        <item x="0"/>
        <item x="1"/>
        <item x="2"/>
        <item x="3"/>
        <item x="4"/>
        <item x="5"/>
        <item x="6"/>
        <item x="7"/>
        <item x="8"/>
        <item x="9"/>
        <item x="10"/>
        <item x="11"/>
        <item x="12"/>
        <item x="13"/>
        <item x="14"/>
        <item x="15"/>
        <item x="16"/>
        <item x="17"/>
        <item x="18"/>
        <item t="default"/>
      </items>
    </pivotField>
    <pivotField name="Zona Inherente" compact="0" outline="0" multipleItemSelectionAllowed="1" showAll="0">
      <items>
        <item x="0"/>
        <item x="1"/>
        <item x="2"/>
        <item x="3"/>
        <item t="default"/>
      </items>
    </pivotField>
    <pivotField name="Sub-Item" axis="axisRow" compact="0" outline="0" multipleItemSelectionAllowed="1" showAll="0" sortType="ascending">
      <items>
        <item x="0"/>
        <item x="10"/>
        <item x="11"/>
        <item x="12"/>
        <item x="13"/>
        <item x="14"/>
        <item x="15"/>
        <item x="16"/>
        <item x="17"/>
        <item x="18"/>
        <item x="19"/>
        <item x="1"/>
        <item x="20"/>
        <item x="21"/>
        <item x="22"/>
        <item x="23"/>
        <item x="24"/>
        <item x="25"/>
        <item x="26"/>
        <item x="27"/>
        <item x="28"/>
        <item x="29"/>
        <item x="2"/>
        <item x="30"/>
        <item x="31"/>
        <item x="32"/>
        <item x="33"/>
        <item x="34"/>
        <item x="35"/>
        <item x="36"/>
        <item x="37"/>
        <item x="38"/>
        <item x="39"/>
        <item x="3"/>
        <item x="4"/>
        <item x="40"/>
        <item x="41"/>
        <item x="42"/>
        <item x="43"/>
        <item x="44"/>
        <item x="45"/>
        <item x="46"/>
        <item x="47"/>
        <item x="48"/>
        <item x="49"/>
        <item x="50"/>
        <item x="5"/>
        <item x="51"/>
        <item x="52"/>
        <item x="53"/>
        <item x="54"/>
        <item x="55"/>
        <item x="56"/>
        <item x="57"/>
        <item x="58"/>
        <item x="59"/>
        <item x="60"/>
        <item x="61"/>
        <item x="62"/>
        <item x="6"/>
        <item x="63"/>
        <item x="64"/>
        <item x="7"/>
        <item x="8"/>
        <item x="9"/>
        <item t="default"/>
      </items>
    </pivotField>
    <pivotField name="Control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name="Zona Residual" compact="0" outline="0" multipleItemSelectionAllowed="1" showAll="0">
      <items>
        <item x="0"/>
        <item x="1"/>
        <item x="2"/>
        <item x="3"/>
        <item x="4"/>
        <item t="default"/>
      </items>
    </pivotField>
    <pivotField name="Tratamiento" compact="0" outline="0" multipleItemSelectionAllowed="1" showAll="0">
      <items>
        <item x="0"/>
        <item x="1"/>
        <item x="2"/>
        <item x="3"/>
        <item x="4"/>
        <item x="5"/>
        <item t="default"/>
      </items>
    </pivotField>
    <pivotField name="Riesgo de Corrupción" compact="0" outline="0" multipleItemSelectionAllowed="1" showAll="0">
      <items>
        <item x="0"/>
        <item x="1"/>
        <item x="2"/>
        <item x="3"/>
        <item t="default"/>
      </items>
    </pivotField>
    <pivotField name="Accion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name="I SEGUIMIENTO" compact="0" outline="0" multipleItemSelectionAllowed="1" showAll="0">
      <items>
        <item x="0"/>
        <item x="1"/>
        <item x="2"/>
        <item x="3"/>
        <item x="4"/>
        <item x="5"/>
        <item x="6"/>
        <item x="7"/>
        <item x="8"/>
        <item x="9"/>
        <item x="10"/>
        <item x="11"/>
        <item x="12"/>
        <item x="13"/>
        <item x="14"/>
        <item x="15"/>
        <item x="16"/>
        <item t="default"/>
      </items>
    </pivotField>
    <pivotField name="II SEGUIMIENTO" compact="0" outline="0" multipleItemSelectionAllowed="1" showAll="0">
      <items>
        <item x="0"/>
        <item x="1"/>
        <item t="default"/>
      </items>
    </pivotField>
    <pivotField name="III SEGUIMIENTO" compact="0" outline="0" multipleItemSelectionAllowed="1" showAll="0">
      <items>
        <item x="0"/>
        <item t="default"/>
      </items>
    </pivotField>
    <pivotField name="OBSERVACIÓN" compact="0" outline="0" multipleItemSelectionAllowed="1" showAll="0">
      <items>
        <item x="0"/>
        <item t="default"/>
      </items>
    </pivotField>
  </pivotFields>
  <rowFields>
    <field x="2"/>
    <field x="6"/>
  </rowFields>
</pivotTableDefinition>
</file>

<file path=xl/pivotTables/pivotTable2.xml><?xml version="1.0" encoding="utf-8"?>
<pivotTableDefinition xmlns="http://schemas.openxmlformats.org/spreadsheetml/2006/main" name="I Trim 2" cacheId="0" dataCaption="" compact="0" compactData="0">
  <location ref="M3:R3" firstHeaderRow="0" firstDataRow="2" firstDataCol="1"/>
  <pivotFields>
    <pivotField name="Ite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Proceso" compact="0" outline="0" multipleItemSelectionAllowed="1" showAll="0">
      <items>
        <item x="0"/>
        <item x="1"/>
        <item x="2"/>
        <item x="3"/>
        <item x="4"/>
        <item x="5"/>
        <item x="6"/>
        <item x="7"/>
        <item x="8"/>
        <item x="9"/>
        <item x="10"/>
        <item x="11"/>
        <item x="12"/>
        <item x="13"/>
        <item t="default"/>
      </items>
    </pivotField>
    <pivotField name="Dependencia" axis="axisRow" compact="0" outline="0" multipleItemSelectionAllowed="1" showAll="0" sortType="ascending">
      <items>
        <item sd="0" x="38"/>
        <item sd="0" x="1"/>
        <item sd="0" x="37"/>
        <item sd="0" x="2"/>
        <item sd="0" x="20"/>
        <item sd="0" x="5"/>
        <item sd="0" x="11"/>
        <item x="41"/>
        <item x="43"/>
        <item sd="0" x="9"/>
        <item sd="0" x="14"/>
        <item sd="0" x="35"/>
        <item sd="0" x="15"/>
        <item sd="0" x="17"/>
        <item sd="0" x="18"/>
        <item sd="0" x="19"/>
        <item sd="0" x="16"/>
        <item sd="0" x="12"/>
        <item sd="0" x="21"/>
        <item sd="0" x="22"/>
        <item x="40"/>
        <item x="42"/>
        <item sd="0" x="23"/>
        <item sd="0" x="10"/>
        <item sd="0" x="24"/>
        <item sd="0" x="25"/>
        <item sd="0" x="26"/>
        <item sd="0" x="34"/>
        <item sd="0" x="27"/>
        <item sd="0" x="28"/>
        <item sd="0" x="29"/>
        <item sd="0" x="30"/>
        <item sd="0" x="36"/>
        <item sd="0" x="13"/>
        <item sd="0" x="4"/>
        <item sd="0" x="0"/>
        <item sd="0" x="7"/>
        <item sd="0" x="8"/>
        <item sd="0" x="3"/>
        <item sd="0" x="6"/>
        <item sd="0" x="31"/>
        <item x="39"/>
        <item sd="0" x="32"/>
        <item sd="0" x="33"/>
        <item t="default"/>
      </items>
    </pivotField>
    <pivotField name="Ries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name="Clasificación" compact="0" outline="0" multipleItemSelectionAllowed="1" showAll="0">
      <items>
        <item x="0"/>
        <item x="1"/>
        <item x="2"/>
        <item x="3"/>
        <item x="4"/>
        <item x="5"/>
        <item x="6"/>
        <item x="7"/>
        <item x="8"/>
        <item x="9"/>
        <item x="10"/>
        <item x="11"/>
        <item x="12"/>
        <item x="13"/>
        <item x="14"/>
        <item x="15"/>
        <item x="16"/>
        <item x="17"/>
        <item x="18"/>
        <item t="default"/>
      </items>
    </pivotField>
    <pivotField name="Zona Inherente" compact="0" outline="0" multipleItemSelectionAllowed="1" showAll="0">
      <items>
        <item x="0"/>
        <item x="1"/>
        <item x="2"/>
        <item x="3"/>
        <item t="default"/>
      </items>
    </pivotField>
    <pivotField name="Sub-Item" axis="axisRow" compact="0" outline="0" multipleItemSelectionAllowed="1" showAll="0" sortType="ascending">
      <items>
        <item x="0"/>
        <item x="10"/>
        <item x="11"/>
        <item x="12"/>
        <item x="13"/>
        <item x="14"/>
        <item x="15"/>
        <item x="16"/>
        <item x="17"/>
        <item x="18"/>
        <item x="19"/>
        <item x="1"/>
        <item x="20"/>
        <item x="21"/>
        <item x="22"/>
        <item x="23"/>
        <item x="24"/>
        <item x="25"/>
        <item x="26"/>
        <item x="27"/>
        <item x="28"/>
        <item x="29"/>
        <item x="2"/>
        <item x="30"/>
        <item x="31"/>
        <item x="32"/>
        <item x="33"/>
        <item x="34"/>
        <item x="35"/>
        <item x="36"/>
        <item x="37"/>
        <item x="38"/>
        <item x="39"/>
        <item x="3"/>
        <item x="4"/>
        <item x="40"/>
        <item x="41"/>
        <item x="42"/>
        <item x="43"/>
        <item x="44"/>
        <item x="45"/>
        <item x="46"/>
        <item x="47"/>
        <item x="48"/>
        <item x="49"/>
        <item x="50"/>
        <item x="5"/>
        <item x="51"/>
        <item x="52"/>
        <item x="53"/>
        <item x="54"/>
        <item x="55"/>
        <item x="56"/>
        <item x="57"/>
        <item x="58"/>
        <item x="59"/>
        <item x="60"/>
        <item x="61"/>
        <item x="62"/>
        <item x="6"/>
        <item x="63"/>
        <item x="64"/>
        <item x="7"/>
        <item x="8"/>
        <item x="9"/>
        <item t="default"/>
      </items>
    </pivotField>
    <pivotField name="Control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name="Zona Residual" compact="0" outline="0" multipleItemSelectionAllowed="1" showAll="0">
      <items>
        <item x="0"/>
        <item x="1"/>
        <item x="2"/>
        <item x="3"/>
        <item x="4"/>
        <item t="default"/>
      </items>
    </pivotField>
    <pivotField name="Tratamiento" compact="0" outline="0" multipleItemSelectionAllowed="1" showAll="0">
      <items>
        <item x="0"/>
        <item x="1"/>
        <item x="2"/>
        <item x="3"/>
        <item x="4"/>
        <item x="5"/>
        <item t="default"/>
      </items>
    </pivotField>
    <pivotField name="Riesgo de Corrupción" compact="0" outline="0" multipleItemSelectionAllowed="1" showAll="0">
      <items>
        <item x="0"/>
        <item x="1"/>
        <item x="2"/>
        <item x="3"/>
        <item t="default"/>
      </items>
    </pivotField>
    <pivotField name="Accion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name="I SEGUIMIENTO" axis="axisCol" dataField="1" compact="0" outline="0" multipleItemSelectionAllowed="1" showAll="0" sortType="ascending">
      <items>
        <item x="0"/>
        <item x="9"/>
        <item x="1"/>
        <item x="11"/>
        <item x="16"/>
        <item x="3"/>
        <item x="7"/>
        <item x="4"/>
        <item x="10"/>
        <item x="6"/>
        <item x="13"/>
        <item x="8"/>
        <item x="5"/>
        <item x="2"/>
        <item x="15"/>
        <item x="14"/>
        <item x="12"/>
        <item t="default"/>
      </items>
    </pivotField>
    <pivotField name="II SEGUIMIENTO" compact="0" outline="0" multipleItemSelectionAllowed="1" showAll="0">
      <items>
        <item x="0"/>
        <item x="1"/>
        <item t="default"/>
      </items>
    </pivotField>
    <pivotField name="III SEGUIMIENTO" compact="0" outline="0" multipleItemSelectionAllowed="1" showAll="0">
      <items>
        <item x="0"/>
        <item t="default"/>
      </items>
    </pivotField>
    <pivotField name="OBSERVACIÓN" compact="0" outline="0" multipleItemSelectionAllowed="1" showAll="0">
      <items>
        <item x="0"/>
        <item t="default"/>
      </items>
    </pivotField>
  </pivotFields>
  <rowFields>
    <field x="2"/>
    <field x="6"/>
  </rowFields>
  <colFields>
    <field x="12"/>
  </colFields>
  <dataFields>
    <dataField name="Cuenta de I SEGUIMIENTO" fld="12" subtotal="count" baseField="0"/>
  </dataFields>
</pivotTableDefinition>
</file>

<file path=xl/pivotTables/pivotTable3.xml><?xml version="1.0" encoding="utf-8"?>
<pivotTableDefinition xmlns="http://schemas.openxmlformats.org/spreadsheetml/2006/main" name="I Trim 3" cacheId="0" dataCaption="" compact="0" compactData="0">
  <location ref="R3:U43" firstHeaderRow="0" firstDataRow="2" firstDataCol="1" rowPageCount="1" colPageCount="1"/>
  <pivotFields>
    <pivotField name="Ite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Proceso" compact="0" outline="0" multipleItemSelectionAllowed="1" showAll="0">
      <items>
        <item x="0"/>
        <item x="1"/>
        <item x="2"/>
        <item x="3"/>
        <item x="4"/>
        <item x="5"/>
        <item x="6"/>
        <item x="7"/>
        <item x="8"/>
        <item x="9"/>
        <item x="10"/>
        <item x="11"/>
        <item x="12"/>
        <item x="13"/>
        <item t="default"/>
      </items>
    </pivotField>
    <pivotField name="Dependencia" axis="axisRow" compact="0" outline="0" multipleItemSelectionAllowed="1" showAll="0" sortType="ascending">
      <items>
        <item sd="0" x="38"/>
        <item sd="0" x="1"/>
        <item sd="0" x="37"/>
        <item sd="0" x="2"/>
        <item sd="0" x="20"/>
        <item sd="0" x="5"/>
        <item sd="0" x="11"/>
        <item x="41"/>
        <item x="43"/>
        <item sd="0" x="9"/>
        <item sd="0" x="14"/>
        <item sd="0" x="35"/>
        <item sd="0" x="15"/>
        <item sd="0" x="17"/>
        <item sd="0" x="18"/>
        <item sd="0" x="19"/>
        <item sd="0" x="16"/>
        <item sd="0" x="12"/>
        <item sd="0" x="21"/>
        <item sd="0" x="22"/>
        <item x="40"/>
        <item x="42"/>
        <item sd="0" x="23"/>
        <item sd="0" x="10"/>
        <item sd="0" x="24"/>
        <item sd="0" x="25"/>
        <item sd="0" x="26"/>
        <item sd="0" x="34"/>
        <item sd="0" x="27"/>
        <item sd="0" x="28"/>
        <item sd="0" x="29"/>
        <item sd="0" x="30"/>
        <item sd="0" x="36"/>
        <item sd="0" x="13"/>
        <item sd="0" x="4"/>
        <item sd="0" x="0"/>
        <item sd="0" x="7"/>
        <item sd="0" x="8"/>
        <item sd="0" x="3"/>
        <item sd="0" x="6"/>
        <item sd="0" x="31"/>
        <item x="39"/>
        <item sd="0" x="32"/>
        <item sd="0" x="33"/>
        <item t="default"/>
      </items>
    </pivotField>
    <pivotField name="Ries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name="Clasificación" compact="0" outline="0" multipleItemSelectionAllowed="1" showAll="0">
      <items>
        <item x="0"/>
        <item x="1"/>
        <item x="2"/>
        <item x="3"/>
        <item x="4"/>
        <item x="5"/>
        <item x="6"/>
        <item x="7"/>
        <item x="8"/>
        <item x="9"/>
        <item x="10"/>
        <item x="11"/>
        <item x="12"/>
        <item x="13"/>
        <item x="14"/>
        <item x="15"/>
        <item x="16"/>
        <item x="17"/>
        <item x="18"/>
        <item t="default"/>
      </items>
    </pivotField>
    <pivotField name="Zona Inherente" compact="0" outline="0" multipleItemSelectionAllowed="1" showAll="0">
      <items>
        <item x="0"/>
        <item x="1"/>
        <item x="2"/>
        <item x="3"/>
        <item t="default"/>
      </items>
    </pivotField>
    <pivotField name="Sub-Item" axis="axisRow" compact="0" outline="0" multipleItemSelectionAllowed="1" showAll="0" sortType="ascending">
      <items>
        <item x="0"/>
        <item x="10"/>
        <item x="11"/>
        <item x="12"/>
        <item x="13"/>
        <item x="14"/>
        <item x="15"/>
        <item x="16"/>
        <item x="17"/>
        <item x="18"/>
        <item x="19"/>
        <item x="1"/>
        <item x="20"/>
        <item x="21"/>
        <item x="22"/>
        <item x="23"/>
        <item x="24"/>
        <item x="25"/>
        <item x="26"/>
        <item x="27"/>
        <item x="28"/>
        <item x="29"/>
        <item x="2"/>
        <item x="30"/>
        <item x="31"/>
        <item x="32"/>
        <item x="33"/>
        <item x="34"/>
        <item x="35"/>
        <item x="36"/>
        <item x="37"/>
        <item x="38"/>
        <item x="39"/>
        <item x="3"/>
        <item x="4"/>
        <item x="40"/>
        <item x="41"/>
        <item x="42"/>
        <item x="43"/>
        <item x="44"/>
        <item x="45"/>
        <item x="46"/>
        <item x="47"/>
        <item x="48"/>
        <item x="49"/>
        <item x="50"/>
        <item x="5"/>
        <item x="51"/>
        <item x="52"/>
        <item x="53"/>
        <item x="54"/>
        <item x="55"/>
        <item x="56"/>
        <item x="57"/>
        <item x="58"/>
        <item x="59"/>
        <item x="60"/>
        <item x="61"/>
        <item x="62"/>
        <item x="6"/>
        <item x="63"/>
        <item x="64"/>
        <item x="7"/>
        <item x="8"/>
        <item x="9"/>
        <item t="default"/>
      </items>
    </pivotField>
    <pivotField name="Control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name="Zona Residual" compact="0" outline="0" multipleItemSelectionAllowed="1" showAll="0">
      <items>
        <item x="0"/>
        <item x="1"/>
        <item x="2"/>
        <item x="3"/>
        <item x="4"/>
        <item t="default"/>
      </items>
    </pivotField>
    <pivotField name="Tratamiento" compact="0" outline="0" multipleItemSelectionAllowed="1" showAll="0">
      <items>
        <item x="0"/>
        <item x="1"/>
        <item x="2"/>
        <item x="3"/>
        <item x="4"/>
        <item x="5"/>
        <item t="default"/>
      </items>
    </pivotField>
    <pivotField name="Riesgo de Corrupción" compact="0" outline="0" multipleItemSelectionAllowed="1" showAll="0">
      <items>
        <item x="0"/>
        <item x="1"/>
        <item x="2"/>
        <item x="3"/>
        <item t="default"/>
      </items>
    </pivotField>
    <pivotField name="Accion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name="I SEGUIMIENTO" axis="axisPage" compact="0" outline="0" multipleItemSelectionAllowed="1" showAll="0">
      <items>
        <item x="0"/>
        <item h="1" x="1"/>
        <item h="1" x="2"/>
        <item h="1" x="3"/>
        <item h="1" x="4"/>
        <item h="1" x="5"/>
        <item h="1" x="6"/>
        <item h="1" x="7"/>
        <item h="1" x="8"/>
        <item h="1" x="9"/>
        <item h="1" x="10"/>
        <item h="1" x="11"/>
        <item h="1" x="12"/>
        <item h="1" x="13"/>
        <item h="1" x="14"/>
        <item h="1" x="15"/>
        <item h="1" x="16"/>
        <item t="default"/>
      </items>
    </pivotField>
    <pivotField name="II SEGUIMIENTO" axis="axisCol" dataField="1" compact="0" outline="0" multipleItemSelectionAllowed="1" showAll="0" sortType="ascending">
      <items>
        <item x="0"/>
        <item x="1"/>
        <item t="default"/>
      </items>
    </pivotField>
    <pivotField name="III SEGUIMIENTO" compact="0" outline="0" multipleItemSelectionAllowed="1" showAll="0">
      <items>
        <item x="0"/>
        <item t="default"/>
      </items>
    </pivotField>
    <pivotField name="OBSERVACIÓN" compact="0" outline="0" multipleItemSelectionAllowed="1" showAll="0">
      <items>
        <item x="0"/>
        <item t="default"/>
      </items>
    </pivotField>
  </pivotFields>
  <rowFields>
    <field x="2"/>
    <field x="6"/>
  </rowFields>
  <colFields>
    <field x="13"/>
  </colFields>
  <pageFields>
    <pageField fld="12"/>
  </pageFields>
  <dataFields>
    <dataField name="Cuenta de II SEGUIMIENTO" fld="13" subtotal="count" baseField="0"/>
  </dataFields>
</pivotTableDefinition>
</file>

<file path=xl/pivotTables/pivotTable4.xml><?xml version="1.0" encoding="utf-8"?>
<pivotTableDefinition xmlns="http://schemas.openxmlformats.org/spreadsheetml/2006/main" name="I Trim 4" cacheId="0" dataCaption="" compact="0" compactData="0">
  <location ref="A4:B49" firstHeaderRow="0" firstDataRow="1" firstDataCol="0"/>
  <pivotFields>
    <pivotField name="Ite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Proceso" compact="0" outline="0" multipleItemSelectionAllowed="1" showAll="0">
      <items>
        <item x="0"/>
        <item x="1"/>
        <item x="2"/>
        <item x="3"/>
        <item x="4"/>
        <item x="5"/>
        <item x="6"/>
        <item x="7"/>
        <item x="8"/>
        <item x="9"/>
        <item x="10"/>
        <item x="11"/>
        <item x="12"/>
        <item x="13"/>
        <item t="default"/>
      </items>
    </pivotField>
    <pivotField name="Dependencia" axis="axisRow" compact="0" outline="0" multipleItemSelectionAllowed="1" showAll="0" sortType="ascending">
      <items>
        <item sd="0" x="38"/>
        <item sd="0" x="1"/>
        <item sd="0" x="37"/>
        <item sd="0" x="2"/>
        <item sd="0" x="20"/>
        <item sd="0" x="5"/>
        <item sd="0" x="11"/>
        <item x="41"/>
        <item x="43"/>
        <item sd="0" x="9"/>
        <item sd="0" x="14"/>
        <item sd="0" x="35"/>
        <item sd="0" x="15"/>
        <item sd="0" x="17"/>
        <item sd="0" x="18"/>
        <item sd="0" x="19"/>
        <item sd="0" x="16"/>
        <item sd="0" x="12"/>
        <item sd="0" x="21"/>
        <item sd="0" x="22"/>
        <item x="40"/>
        <item x="42"/>
        <item sd="0" x="23"/>
        <item sd="0" x="10"/>
        <item sd="0" x="24"/>
        <item sd="0" x="25"/>
        <item sd="0" x="26"/>
        <item sd="0" x="34"/>
        <item sd="0" x="27"/>
        <item sd="0" x="28"/>
        <item sd="0" x="29"/>
        <item sd="0" x="30"/>
        <item sd="0" x="36"/>
        <item sd="0" x="13"/>
        <item sd="0" x="4"/>
        <item x="0"/>
        <item sd="0" x="7"/>
        <item sd="0" x="8"/>
        <item sd="0" x="3"/>
        <item sd="0" x="6"/>
        <item sd="0" x="31"/>
        <item x="39"/>
        <item sd="0" x="32"/>
        <item sd="0" x="33"/>
        <item t="default"/>
      </items>
    </pivotField>
    <pivotField name="Riesgo"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name="Clasificación" compact="0" outline="0" multipleItemSelectionAllowed="1" showAll="0">
      <items>
        <item x="0"/>
        <item x="1"/>
        <item x="2"/>
        <item x="3"/>
        <item x="4"/>
        <item x="5"/>
        <item x="6"/>
        <item x="7"/>
        <item x="8"/>
        <item x="9"/>
        <item x="10"/>
        <item x="11"/>
        <item x="12"/>
        <item x="13"/>
        <item x="14"/>
        <item x="15"/>
        <item x="16"/>
        <item x="17"/>
        <item x="18"/>
        <item t="default"/>
      </items>
    </pivotField>
    <pivotField name="Zona Inherente" compact="0" outline="0" multipleItemSelectionAllowed="1" showAll="0">
      <items>
        <item x="0"/>
        <item x="1"/>
        <item x="2"/>
        <item x="3"/>
        <item t="default"/>
      </items>
    </pivotField>
    <pivotField name="Sub-Ite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name="Control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name="Zona Residual" compact="0" outline="0" multipleItemSelectionAllowed="1" showAll="0">
      <items>
        <item x="0"/>
        <item x="1"/>
        <item x="2"/>
        <item x="3"/>
        <item x="4"/>
        <item t="default"/>
      </items>
    </pivotField>
    <pivotField name="Tratamiento" compact="0" outline="0" multipleItemSelectionAllowed="1" showAll="0">
      <items>
        <item x="0"/>
        <item x="1"/>
        <item x="2"/>
        <item x="3"/>
        <item x="4"/>
        <item x="5"/>
        <item t="default"/>
      </items>
    </pivotField>
    <pivotField name="Riesgo de Corrupción" compact="0" outline="0" multipleItemSelectionAllowed="1" showAll="0">
      <items>
        <item x="0"/>
        <item x="1"/>
        <item x="2"/>
        <item x="3"/>
        <item t="default"/>
      </items>
    </pivotField>
    <pivotField name="Accione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name="I SEGUIMIENTO" compact="0" outline="0" multipleItemSelectionAllowed="1" showAll="0">
      <items>
        <item x="0"/>
        <item x="1"/>
        <item x="2"/>
        <item x="3"/>
        <item x="4"/>
        <item x="5"/>
        <item x="6"/>
        <item x="7"/>
        <item x="8"/>
        <item x="9"/>
        <item x="10"/>
        <item x="11"/>
        <item x="12"/>
        <item x="13"/>
        <item x="14"/>
        <item x="15"/>
        <item x="16"/>
        <item t="default"/>
      </items>
    </pivotField>
    <pivotField name="II SEGUIMIENTO" compact="0" outline="0" multipleItemSelectionAllowed="1" showAll="0">
      <items>
        <item x="0"/>
        <item x="1"/>
        <item t="default"/>
      </items>
    </pivotField>
    <pivotField name="III SEGUIMIENTO" compact="0" outline="0" multipleItemSelectionAllowed="1" showAll="0">
      <items>
        <item x="0"/>
        <item t="default"/>
      </items>
    </pivotField>
    <pivotField name="OBSERVACIÓN" compact="0" outline="0" multipleItemSelectionAllowed="1" showAll="0">
      <items>
        <item x="0"/>
        <item t="default"/>
      </items>
    </pivotField>
  </pivotFields>
  <rowFields>
    <field x="2"/>
  </rowFields>
  <dataFields>
    <dataField name="Cant. Riesgo" fld="3"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pivotTable" Target="../pivotTables/pivotTable2.xml"/><Relationship Id="rId3" Type="http://schemas.openxmlformats.org/officeDocument/2006/relationships/pivotTable" Target="../pivotTables/pivotTable3.xml"/><Relationship Id="rId4" Type="http://schemas.openxmlformats.org/officeDocument/2006/relationships/pivotTable" Target="../pivotTables/pivotTable4.xml"/><Relationship Id="rId5"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showGridLines="0" workbookViewId="0">
      <pane xSplit="4.0" ySplit="6.0" topLeftCell="E7" activePane="bottomRight" state="frozen"/>
      <selection activeCell="E1" sqref="E1" pane="topRight"/>
      <selection activeCell="A7" sqref="A7" pane="bottomLeft"/>
      <selection activeCell="E7" sqref="E7" pane="bottomRight"/>
    </sheetView>
  </sheetViews>
  <sheetFormatPr customHeight="1" defaultColWidth="12.63" defaultRowHeight="15.0"/>
  <cols>
    <col customWidth="1" min="1" max="1" width="5.63"/>
    <col customWidth="1" min="2" max="2" width="19.75"/>
    <col customWidth="1" min="3" max="3" width="17.25"/>
    <col customWidth="1" min="4" max="4" width="49.25"/>
    <col customWidth="1" min="5" max="5" width="18.38"/>
    <col customWidth="1" min="6" max="6" width="11.13"/>
    <col customWidth="1" min="7" max="7" width="6.25"/>
    <col customWidth="1" min="8" max="8" width="49.38"/>
    <col customWidth="1" min="9" max="9" width="12.0"/>
    <col customWidth="1" min="10" max="10" width="14.63"/>
    <col customWidth="1" min="11" max="11" width="7.88"/>
    <col customWidth="1" min="12" max="12" width="39.13"/>
    <col customWidth="1" min="13" max="13" width="38.38"/>
    <col customWidth="1" min="14" max="14" width="34.5"/>
    <col customWidth="1" min="15" max="15" width="17.63"/>
    <col customWidth="1" min="16" max="16" width="17.13"/>
    <col customWidth="1" min="17" max="36" width="25.75"/>
  </cols>
  <sheetData>
    <row r="1" ht="16.5" customHeight="1">
      <c r="A1" s="1"/>
      <c r="B1" s="2"/>
      <c r="C1" s="2"/>
      <c r="D1" s="3"/>
      <c r="E1" s="2"/>
      <c r="F1" s="2"/>
      <c r="G1" s="2"/>
      <c r="H1" s="3"/>
      <c r="I1" s="2"/>
      <c r="J1" s="2"/>
      <c r="K1" s="2"/>
      <c r="L1" s="3"/>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row>
    <row r="2" ht="28.5" customHeight="1">
      <c r="A2" s="5"/>
      <c r="B2" s="6"/>
      <c r="C2" s="7"/>
      <c r="D2" s="8" t="s">
        <v>0</v>
      </c>
      <c r="E2" s="9"/>
      <c r="F2" s="9"/>
      <c r="G2" s="9"/>
      <c r="H2" s="9"/>
      <c r="I2" s="9"/>
      <c r="J2" s="9"/>
      <c r="K2" s="9"/>
      <c r="L2" s="10"/>
      <c r="M2" s="11"/>
      <c r="N2" s="11"/>
      <c r="O2" s="11"/>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row>
    <row r="3" ht="18.0" customHeight="1">
      <c r="A3" s="12"/>
      <c r="C3" s="13"/>
      <c r="D3" s="14" t="s">
        <v>1</v>
      </c>
      <c r="I3" s="13"/>
      <c r="J3" s="15" t="s">
        <v>2</v>
      </c>
      <c r="K3" s="10"/>
      <c r="L3" s="16" t="s">
        <v>3</v>
      </c>
      <c r="M3" s="17"/>
      <c r="N3" s="17"/>
      <c r="O3" s="17"/>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row>
    <row r="4" ht="18.0" customHeight="1">
      <c r="A4" s="12"/>
      <c r="C4" s="13"/>
      <c r="D4" s="12"/>
      <c r="I4" s="13"/>
      <c r="J4" s="15" t="s">
        <v>4</v>
      </c>
      <c r="K4" s="10"/>
      <c r="L4" s="16" t="s">
        <v>5</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row>
    <row r="5" ht="18.0" customHeight="1">
      <c r="A5" s="18"/>
      <c r="B5" s="19"/>
      <c r="C5" s="20"/>
      <c r="D5" s="18"/>
      <c r="E5" s="19"/>
      <c r="F5" s="19"/>
      <c r="G5" s="19"/>
      <c r="H5" s="19"/>
      <c r="I5" s="20"/>
      <c r="J5" s="15" t="s">
        <v>6</v>
      </c>
      <c r="K5" s="10"/>
      <c r="L5" s="21">
        <v>44995.0</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row>
    <row r="6" ht="40.5" customHeight="1">
      <c r="A6" s="22" t="s">
        <v>7</v>
      </c>
      <c r="B6" s="23" t="s">
        <v>8</v>
      </c>
      <c r="C6" s="22" t="s">
        <v>9</v>
      </c>
      <c r="D6" s="22" t="s">
        <v>10</v>
      </c>
      <c r="E6" s="22" t="s">
        <v>11</v>
      </c>
      <c r="F6" s="22" t="s">
        <v>12</v>
      </c>
      <c r="G6" s="22" t="s">
        <v>13</v>
      </c>
      <c r="H6" s="22" t="s">
        <v>14</v>
      </c>
      <c r="I6" s="22" t="s">
        <v>15</v>
      </c>
      <c r="J6" s="22" t="s">
        <v>16</v>
      </c>
      <c r="K6" s="22" t="s">
        <v>17</v>
      </c>
      <c r="L6" s="22" t="s">
        <v>18</v>
      </c>
      <c r="M6" s="24" t="s">
        <v>19</v>
      </c>
      <c r="N6" s="24" t="s">
        <v>20</v>
      </c>
      <c r="O6" s="24" t="s">
        <v>21</v>
      </c>
      <c r="P6" s="24" t="s">
        <v>22</v>
      </c>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row>
    <row r="7">
      <c r="A7" s="26">
        <v>1.0</v>
      </c>
      <c r="B7" s="27" t="s">
        <v>23</v>
      </c>
      <c r="C7" s="28" t="s">
        <v>24</v>
      </c>
      <c r="D7" s="29" t="str">
        <f>VLOOKUP($A7,'Anexo1. Riesgos'!$A:$N,7,FALSE)</f>
        <v>Probabilidad  de una afectacion economica y reputacional por sanciones administrativas y pecuniarias debido al incumplimiento de implementacion de un sistema de gestion de seguridad y salud en el trabajo</v>
      </c>
      <c r="E7" s="29" t="str">
        <f>VLOOKUP($A7,'Anexo1. Riesgos'!$A:$N,8,FALSE)</f>
        <v>ejeccucion y administracion de procesos</v>
      </c>
      <c r="F7" s="30" t="str">
        <f>VLOOKUP($A7,'Anexo1. Riesgos'!$A:$N,14,FALSE)</f>
        <v>Extremo</v>
      </c>
      <c r="G7" s="26" t="s">
        <v>25</v>
      </c>
      <c r="H7" s="29" t="str">
        <f>VLOOKUP($G7,'Anexo2. Controles'!$A:$T,2,FALSE)</f>
        <v>El profesional de SST designado por la gerencia se encargara de elaborar Y ejecutar un plan de trabajo anual en donde se registren todas las actividades a traves de las cuales se da cumplimiento a la implementacion de un SGSST</v>
      </c>
      <c r="I7" s="30" t="str">
        <f>VLOOKUP($G7,'Anexo2. Controles'!$A:$T,17,FALSE)</f>
        <v>Alto</v>
      </c>
      <c r="J7" s="29" t="str">
        <f>VLOOKUP($G7,'Anexo2. Controles'!$A:$T,18,FALSE)</f>
        <v>Reducir</v>
      </c>
      <c r="K7" s="29" t="str">
        <f>VLOOKUP($G7,'Anexo2. Controles'!$A:$T,20,FALSE)</f>
        <v>NO</v>
      </c>
      <c r="L7" s="29" t="str">
        <f>VLOOKUP($G7,'Anexo2. Controles'!$A:$T,19,FALSE)</f>
        <v>1. Ejecutar el plan de trabajo para ejecutar en el 2025 condigo sst_pli_03 y realizar el reporte de los estandares minimos a fin de año </v>
      </c>
      <c r="M7" s="30"/>
      <c r="N7" s="30"/>
      <c r="O7" s="30"/>
      <c r="P7" s="30"/>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c r="IW7" s="31"/>
      <c r="IX7" s="31"/>
      <c r="IY7" s="31"/>
    </row>
    <row r="8">
      <c r="A8" s="32">
        <v>2.0</v>
      </c>
      <c r="B8" s="27" t="s">
        <v>26</v>
      </c>
      <c r="C8" s="28" t="s">
        <v>27</v>
      </c>
      <c r="D8" s="29" t="str">
        <f>VLOOKUP($A8,'Anexo1. Riesgos'!A:N,7,FALSE)</f>
        <v>Probabilidad  de una afectacion economica y reputacional al no contrar con un proveedor para adquirir  los insumos y elementos necesarios para los servicos.</v>
      </c>
      <c r="E8" s="29" t="str">
        <f>VLOOKUP($A8,'Anexo1. Riesgos'!$A:$N,8,FALSE)</f>
        <v>Ejeccucion y administracion de procesos</v>
      </c>
      <c r="F8" s="30" t="str">
        <f>VLOOKUP($A8,'Anexo1. Riesgos'!$A:$N,14,FALSE)</f>
        <v>Moderado</v>
      </c>
      <c r="G8" s="32" t="s">
        <v>28</v>
      </c>
      <c r="H8" s="29" t="s">
        <v>29</v>
      </c>
      <c r="I8" s="30" t="str">
        <f>VLOOKUP($G8,'Anexo2. Controles'!$A:$T,17,FALSE)</f>
        <v>Moderado</v>
      </c>
      <c r="J8" s="29" t="str">
        <f>VLOOKUP($G8,'Anexo2. Controles'!$A:$T,18,FALSE)</f>
        <v>Reducir</v>
      </c>
      <c r="K8" s="29" t="str">
        <f>VLOOKUP($G8,'Anexo2. Controles'!$A:$T,20,FALSE)</f>
        <v>NO</v>
      </c>
      <c r="L8" s="29" t="str">
        <f>VLOOKUP($G8,'Anexo2. Controles'!$A:$T,19,FALSE)</f>
        <v>El referente de Almacen realiza los estudios de neceidad para el cubrimiento de las necesidades y requerimientos  de todas las areas y porcesos de la E.S.E</v>
      </c>
      <c r="M8" s="30" t="s">
        <v>30</v>
      </c>
      <c r="N8" s="30"/>
      <c r="O8" s="30"/>
      <c r="P8" s="30"/>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row>
    <row r="9">
      <c r="A9" s="33">
        <v>3.0</v>
      </c>
      <c r="B9" s="27" t="s">
        <v>31</v>
      </c>
      <c r="C9" s="28" t="s">
        <v>32</v>
      </c>
      <c r="D9" s="29" t="str">
        <f>VLOOKUP($A9,'Anexo1. Riesgos'!A:N,7,FALSE)</f>
        <v>Probabilidad de perdida de afectacion reputacional por incendio o inundacion por falta de mantenimiento y problemas metereologicos  </v>
      </c>
      <c r="E9" s="29" t="str">
        <f>VLOOKUP($A9,'Anexo1. Riesgos'!$A:$N,8,FALSE)</f>
        <v>Daños en activos fijos y agentes externos.</v>
      </c>
      <c r="F9" s="30" t="str">
        <f>VLOOKUP($A9,'Anexo1. Riesgos'!$A:$N,14,FALSE)</f>
        <v>Extremo</v>
      </c>
      <c r="G9" s="32" t="s">
        <v>33</v>
      </c>
      <c r="H9" s="29" t="str">
        <f>VLOOKUP($G9,'Anexo2. Controles'!$A:$T,2,FALSE)</f>
        <v>El profesional de recursos físicos hace un diagnóstico y verificara las instalaciones en general de acuerdo  a una lista e chequeo previamente establecida</v>
      </c>
      <c r="I9" s="30" t="str">
        <f>VLOOKUP($G9,'Anexo2. Controles'!$A:$T,17,FALSE)</f>
        <v>Alto</v>
      </c>
      <c r="J9" s="29" t="str">
        <f>VLOOKUP($G9,'Anexo2. Controles'!$A:$T,18,FALSE)</f>
        <v>Reducir</v>
      </c>
      <c r="K9" s="29" t="str">
        <f>VLOOKUP($G9,'Anexo2. Controles'!$A:$T,20,FALSE)</f>
        <v>NO</v>
      </c>
      <c r="L9" s="34" t="s">
        <v>34</v>
      </c>
      <c r="M9" s="30"/>
      <c r="N9" s="30"/>
      <c r="O9" s="30"/>
      <c r="P9" s="30"/>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c r="IW9" s="31"/>
      <c r="IX9" s="31"/>
      <c r="IY9" s="31"/>
    </row>
    <row r="10">
      <c r="A10" s="33">
        <v>4.0</v>
      </c>
      <c r="B10" s="35" t="s">
        <v>35</v>
      </c>
      <c r="C10" s="35" t="s">
        <v>36</v>
      </c>
      <c r="D10" s="35" t="str">
        <f>VLOOKUP($A10,'Anexo1. Riesgos'!A:N,7,FALSE)</f>
        <v>Probabilidad  de una afectacion economica y reputacional por el cierre de servicios asistenciales, multa, sanciones y procesos administrativos debido a la falta de aplicacion de los requisitos del Sistema unico de Habilitación Res 3100/2019.</v>
      </c>
      <c r="E10" s="36" t="str">
        <f>VLOOKUP($A10,'Anexo1. Riesgos'!$A:$N,8,FALSE)</f>
        <v>Ejecucion y administracion de procesos</v>
      </c>
      <c r="F10" s="30" t="str">
        <f>VLOOKUP($A10,'Anexo1. Riesgos'!$A:$N,14,FALSE)</f>
        <v>Alto</v>
      </c>
      <c r="G10" s="32" t="s">
        <v>37</v>
      </c>
      <c r="H10" s="29" t="str">
        <f>VLOOKUP($G10,'Anexo2. Controles'!$A:$T,2,FALSE)</f>
        <v>El referente de Habilitacion Realiza seguimiento al Plan de sostenibilidad del SUH al registro con codigo CA-FTO-03, a traves de un registro de un Drive a los Lideres de proceso tanto asistencial y admisnitrativo. </v>
      </c>
      <c r="I10" s="30" t="str">
        <f>VLOOKUP($G10,'Anexo2. Controles'!$A:$T,17,FALSE)</f>
        <v>Moderado</v>
      </c>
      <c r="J10" s="29" t="str">
        <f>VLOOKUP($G10,'Anexo2. Controles'!$A:$T,18,FALSE)</f>
        <v>Reducir</v>
      </c>
      <c r="K10" s="29" t="str">
        <f>VLOOKUP($G10,'Anexo2. Controles'!$A:$T,20,FALSE)</f>
        <v>NO</v>
      </c>
      <c r="L10" s="29" t="str">
        <f>VLOOKUP($G10,'Anexo2. Controles'!$A:$T,19,FALSE)</f>
        <v>De manera mensual la referente del SUH presentara al comité directivo el porcentaje de cumplimiento de los planes de accion realizados por cada uno de los estandares como avance de ejecucion del plan de sostenibilidad.</v>
      </c>
      <c r="M10" s="30"/>
      <c r="N10" s="30"/>
      <c r="O10" s="30"/>
      <c r="P10" s="30"/>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c r="IX10" s="31"/>
      <c r="IY10" s="31"/>
    </row>
    <row r="11">
      <c r="A11" s="37">
        <v>4.0</v>
      </c>
      <c r="B11" s="38" t="s">
        <v>35</v>
      </c>
      <c r="C11" s="38" t="s">
        <v>36</v>
      </c>
      <c r="D11" s="38" t="str">
        <f>VLOOKUP($A11,'Anexo1. Riesgos'!A:N,7,FALSE)</f>
        <v>Probabilidad  de una afectacion economica y reputacional por el cierre de servicios asistenciales, multa, sanciones y procesos administrativos debido a la falta de aplicacion de los requisitos del Sistema unico de Habilitación Res 3100/2019.</v>
      </c>
      <c r="E11" s="39" t="str">
        <f>VLOOKUP($A11,'Anexo1. Riesgos'!$A:$N,8,FALSE)</f>
        <v>Ejecucion y administracion de procesos</v>
      </c>
      <c r="F11" s="30" t="str">
        <f>VLOOKUP($A11,'Anexo1. Riesgos'!$A:$N,14,FALSE)</f>
        <v>Alto</v>
      </c>
      <c r="G11" s="32" t="s">
        <v>38</v>
      </c>
      <c r="H11" s="29" t="str">
        <f>VLOOKUP($G11,'Anexo2. Controles'!$A:$T,2,FALSE)</f>
        <v>El referente de habilitacion realiza seguimiento al plan de accion de Sistema Unico de Habillitacion recopilando las evidencias y soportes de cumplimiento de las accciones ejecutadas y desarrolladas por los lideres de los estandares de habillitacion </v>
      </c>
      <c r="I11" s="30" t="str">
        <f>VLOOKUP($G11,'Anexo2. Controles'!$A:$T,17,FALSE)</f>
        <v>Moderado</v>
      </c>
      <c r="J11" s="29" t="str">
        <f>VLOOKUP($G11,'Anexo2. Controles'!$A:$T,18,FALSE)</f>
        <v>Reducir</v>
      </c>
      <c r="K11" s="29" t="str">
        <f>VLOOKUP($G11,'Anexo2. Controles'!$A:$T,20,FALSE)</f>
        <v>NO</v>
      </c>
      <c r="L11" s="29" t="str">
        <f>VLOOKUP($G11,'Anexo2. Controles'!$A:$T,19,FALSE)</f>
        <v>Los referentes lideres de los estandares de habilitacion, plantearan y haran seguimiento a planes de accion derivados de los hallazgos de las autoevaluaciones realizadas por la referente del SUH.</v>
      </c>
      <c r="M11" s="30"/>
      <c r="N11" s="30"/>
      <c r="O11" s="30"/>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row>
    <row r="12">
      <c r="A12" s="40">
        <v>5.0</v>
      </c>
      <c r="B12" s="27" t="s">
        <v>35</v>
      </c>
      <c r="C12" s="28" t="s">
        <v>39</v>
      </c>
      <c r="D12" s="29" t="str">
        <f>VLOOKUP($A12,'Anexo1. Riesgos'!A:N,7,FALSE)</f>
        <v>Probabilidad de una afectacion economica y reputacional por causar daño o lesion a los pacientes por la atencion insegura en los servicios de salud, debido a la falta de ejecucion, implementacion y adherencia al Programa Institucional de Seguridad del paciente.</v>
      </c>
      <c r="E12" s="29" t="str">
        <f>VLOOKUP($A12,'Anexo1. Riesgos'!$A:$N,8,FALSE)</f>
        <v>Usuarios, productos y prácticas</v>
      </c>
      <c r="F12" s="30" t="str">
        <f>VLOOKUP($A12,'Anexo1. Riesgos'!$A:$N,14,FALSE)</f>
        <v>Alto</v>
      </c>
      <c r="G12" s="32" t="s">
        <v>40</v>
      </c>
      <c r="H12" s="29" t="str">
        <f>VLOOKUP($G12,'Anexo2. Controles'!$A:$T,2,FALSE)</f>
        <v>El referente de seguridad del paciente realiza seguimiento al plan de accion del Programa de Seguridad del paciente en el registro CA-FTO-26</v>
      </c>
      <c r="I12" s="30" t="str">
        <f>VLOOKUP($G12,'Anexo2. Controles'!$A:$T,17,FALSE)</f>
        <v>Alto</v>
      </c>
      <c r="J12" s="29" t="str">
        <f>VLOOKUP($G12,'Anexo2. Controles'!$A:$T,18,FALSE)</f>
        <v>Reducir</v>
      </c>
      <c r="K12" s="29" t="str">
        <f>VLOOKUP($G12,'Anexo2. Controles'!$A:$T,20,FALSE)</f>
        <v>NO</v>
      </c>
      <c r="L12" s="29" t="str">
        <f>VLOOKUP($G12,'Anexo2. Controles'!$A:$T,19,FALSE)</f>
        <v>El referente de seguridad del paciente hara seguimiento a la estrategia del tablero de los inseguros, bajo el registro del Plan de Mejoramiento  CA-FTO-06
Los lideres que hagan parte del tablero de los inseguros, realizaran entrega de los soportes que evidencien el cumplimiento del plan de mejoramiento planteado a las fallas.</v>
      </c>
      <c r="M12" s="30"/>
      <c r="N12" s="30"/>
      <c r="O12" s="30"/>
      <c r="P12" s="30"/>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row>
    <row r="13">
      <c r="A13" s="32">
        <v>6.0</v>
      </c>
      <c r="B13" s="27" t="s">
        <v>35</v>
      </c>
      <c r="C13" s="28" t="s">
        <v>41</v>
      </c>
      <c r="D13" s="29" t="str">
        <f>VLOOKUP($A13,'Anexo1. Riesgos'!A:N,7,FALSE)</f>
        <v>Probabilidad de una afectacion economica y reputacional por multas, sanciones y procesos administrativos debido a la falta de planteamiento e implementacion del Programa PAMEC.</v>
      </c>
      <c r="E13" s="29" t="str">
        <f>VLOOKUP($A13,'Anexo1. Riesgos'!$A:$N,8,FALSE)</f>
        <v>Ejecución y administración de procesos</v>
      </c>
      <c r="F13" s="30" t="str">
        <f>VLOOKUP($A13,'Anexo1. Riesgos'!$A:$N,14,FALSE)</f>
        <v>Moderado</v>
      </c>
      <c r="G13" s="32" t="s">
        <v>42</v>
      </c>
      <c r="H13" s="29" t="str">
        <f>VLOOKUP($G13,'Anexo2. Controles'!$A:$T,2,FALSE)</f>
        <v>El referente de calidad  Realiza seguimiento al Plan de accion PAMEC  codigo CA-PRI-01</v>
      </c>
      <c r="I13" s="30" t="str">
        <f>VLOOKUP($G13,'Anexo2. Controles'!$A:$T,17,FALSE)</f>
        <v>Moderado</v>
      </c>
      <c r="J13" s="29" t="str">
        <f>VLOOKUP($G13,'Anexo2. Controles'!$A:$T,18,FALSE)</f>
        <v>Reducir</v>
      </c>
      <c r="K13" s="29" t="str">
        <f>VLOOKUP($G13,'Anexo2. Controles'!$A:$T,20,FALSE)</f>
        <v>NO</v>
      </c>
      <c r="L13" s="29" t="str">
        <f>VLOOKUP($G13,'Anexo2. Controles'!$A:$T,19,FALSE)</f>
        <v>El referente de calidad Diseña el PAMEC  al registro con codigo CA-PRI-01.
El referente de calidad diseña e implementa el Cronograma de auditorias internas CA-FTO-32 a los procesos priorizados dentro del PAMEC</v>
      </c>
      <c r="M13" s="30" t="s">
        <v>43</v>
      </c>
      <c r="N13" s="30"/>
      <c r="O13" s="30"/>
      <c r="P13" s="30"/>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row>
    <row r="14">
      <c r="A14" s="32">
        <v>7.0</v>
      </c>
      <c r="B14" s="27" t="s">
        <v>35</v>
      </c>
      <c r="C14" s="28" t="s">
        <v>44</v>
      </c>
      <c r="D14" s="29" t="str">
        <f>VLOOKUP($A14,'Anexo1. Riesgos'!A:N,7,FALSE)</f>
        <v>Probabilidad de sanciones economicas y reputacional por sancion frente al reporte inoportuno de la informacion correspondiente a resoluciones o decretos de obligatorio cumplimiento, debido a la falta de reporte o reporte inoportuno de informacion de orden normativo.</v>
      </c>
      <c r="E14" s="29" t="str">
        <f>VLOOKUP($A14,'Anexo1. Riesgos'!$A:$N,8,FALSE)</f>
        <v>Ejecución y
administración de
procesos</v>
      </c>
      <c r="F14" s="30" t="str">
        <f>VLOOKUP($A14,'Anexo1. Riesgos'!$A:$N,14,FALSE)</f>
        <v>Moderado</v>
      </c>
      <c r="G14" s="32" t="s">
        <v>45</v>
      </c>
      <c r="H14" s="29" t="str">
        <f>VLOOKUP($G14,'Anexo2. Controles'!$A:$T,2,FALSE)</f>
        <v>El referente de estadistica crea una matriz de control de reportes del proceso.</v>
      </c>
      <c r="I14" s="30" t="str">
        <f>VLOOKUP($G14,'Anexo2. Controles'!$A:$T,17,FALSE)</f>
        <v>Moderado</v>
      </c>
      <c r="J14" s="29" t="str">
        <f>VLOOKUP($G14,'Anexo2. Controles'!$A:$T,18,FALSE)</f>
        <v>Reducir</v>
      </c>
      <c r="K14" s="29" t="str">
        <f>VLOOKUP($G14,'Anexo2. Controles'!$A:$T,20,FALSE)</f>
        <v>NO</v>
      </c>
      <c r="L14" s="29" t="str">
        <f>VLOOKUP($G14,'Anexo2. Controles'!$A:$T,19,FALSE)</f>
        <v>El referente de SIPAC realizara alertas informativas a los referentes responsables de la entrega de la informacion a reportar, por medio de correos electronicos dentro de los primeros 5 dias del mes siguiente al cierre de cada trimestre.</v>
      </c>
      <c r="M14" s="30" t="s">
        <v>46</v>
      </c>
      <c r="N14" s="30"/>
      <c r="O14" s="30"/>
      <c r="P14" s="30"/>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row>
    <row r="15">
      <c r="A15" s="32">
        <v>8.0</v>
      </c>
      <c r="B15" s="27" t="s">
        <v>35</v>
      </c>
      <c r="C15" s="28" t="s">
        <v>44</v>
      </c>
      <c r="D15" s="29" t="str">
        <f>VLOOKUP($A15,'Anexo1. Riesgos'!A:N,7,FALSE)</f>
        <v>Probabilidad de afectacion economica  y reputacional por la perdida de la informacion para generar reportes normativos e institucionales debido a la falta de dispositivos adecuados de almacenamiento de la informacion y ausencia de respaldo y proteccion de la informacion que se maneja en el proceso</v>
      </c>
      <c r="E15" s="29" t="str">
        <f>VLOOKUP($A15,'Anexo1. Riesgos'!$A:$N,8,FALSE)</f>
        <v>Fallas tecnologicas</v>
      </c>
      <c r="F15" s="30" t="str">
        <f>VLOOKUP($A15,'Anexo1. Riesgos'!$A:$N,14,FALSE)</f>
        <v>Moderado</v>
      </c>
      <c r="G15" s="32" t="s">
        <v>47</v>
      </c>
      <c r="H15" s="29" t="str">
        <f>VLOOKUP($G15,'Anexo2. Controles'!$A:$T,2,FALSE)</f>
        <v>SIN CONTROL</v>
      </c>
      <c r="I15" s="30" t="str">
        <f>VLOOKUP($G15,'Anexo2. Controles'!$A:$T,17,FALSE)</f>
        <v>Moderado</v>
      </c>
      <c r="J15" s="29" t="str">
        <f>VLOOKUP($G15,'Anexo2. Controles'!$A:$T,18,FALSE)</f>
        <v>Reducir</v>
      </c>
      <c r="K15" s="29" t="str">
        <f>VLOOKUP($G15,'Anexo2. Controles'!$A:$T,20,FALSE)</f>
        <v>NO</v>
      </c>
      <c r="L15" s="29" t="str">
        <f>VLOOKUP($G15,'Anexo2. Controles'!$A:$T,19,FALSE)</f>
        <v>Se solicitara al proceso de sistemas la confirmacion de los backups realizados periodicamente para la custodia de la informacion</v>
      </c>
      <c r="M15" s="30" t="s">
        <v>48</v>
      </c>
      <c r="N15" s="30"/>
      <c r="O15" s="30"/>
      <c r="P15" s="30"/>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row>
    <row r="16">
      <c r="A16" s="32">
        <v>9.0</v>
      </c>
      <c r="B16" s="27" t="s">
        <v>35</v>
      </c>
      <c r="C16" s="28" t="s">
        <v>49</v>
      </c>
      <c r="D16" s="29" t="str">
        <f>VLOOKUP($A16,'Anexo1. Riesgos'!A:N,7,FALSE)</f>
        <v>Probabilidad de una afectacion economica y reputacional por multas, sanciones y procesos administrativos debido a la insatisfacción de los usuarios internos y externos frente a la prestacion de servicios de salud o barreras en la atencion.</v>
      </c>
      <c r="E16" s="29" t="str">
        <f>VLOOKUP($A16,'Anexo1. Riesgos'!$A:$N,8,FALSE)</f>
        <v>Ejecucion y administracion de procesos, Usuarios, productos y prácticas</v>
      </c>
      <c r="F16" s="30" t="str">
        <f>VLOOKUP($A16,'Anexo1. Riesgos'!$A:$N,14,FALSE)</f>
        <v>Alto</v>
      </c>
      <c r="G16" s="32" t="s">
        <v>50</v>
      </c>
      <c r="H16" s="29" t="str">
        <f>VLOOKUP($G16,'Anexo2. Controles'!$A:$T,2,FALSE)</f>
        <v>El referente de atención al usuario realiza plan de mejoramiento en el registro CA-FTO-06 derivado de las PQRS</v>
      </c>
      <c r="I16" s="30" t="str">
        <f>VLOOKUP($G16,'Anexo2. Controles'!$A:$T,17,FALSE)</f>
        <v>Alto</v>
      </c>
      <c r="J16" s="29" t="str">
        <f>VLOOKUP($G16,'Anexo2. Controles'!$A:$T,18,FALSE)</f>
        <v>Reducir</v>
      </c>
      <c r="K16" s="29" t="str">
        <f>VLOOKUP($G16,'Anexo2. Controles'!$A:$T,20,FALSE)</f>
        <v>NO</v>
      </c>
      <c r="L16" s="29" t="str">
        <f>VLOOKUP($G16,'Anexo2. Controles'!$A:$T,19,FALSE)</f>
        <v>El Referente de Atención al usuario realizara la aplicación de encuestas de percepcion de la satisfaccion de los usuarios en los servicios asistenciales.
El refente de Atención al usuario realizara seguimiento a las PQRS recepcionadas en aplicativo web y fisico</v>
      </c>
      <c r="M16" s="30" t="s">
        <v>51</v>
      </c>
      <c r="N16" s="30"/>
      <c r="O16" s="30"/>
      <c r="P16" s="30"/>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row>
    <row r="17">
      <c r="A17" s="32">
        <v>10.0</v>
      </c>
      <c r="B17" s="27" t="s">
        <v>35</v>
      </c>
      <c r="C17" s="28" t="s">
        <v>52</v>
      </c>
      <c r="D17" s="29" t="str">
        <f>VLOOKUP($A17,'Anexo1. Riesgos'!A:N,7,FALSE)</f>
        <v>Probabilidad de una afectacion reputacional por apertura de procesos administrativos debido a la falta de implementación del Sistema Unico de Acreditación incumpliendo con el Plan de Gestión Gerencial.</v>
      </c>
      <c r="E17" s="29" t="str">
        <f>VLOOKUP($A17,'Anexo1. Riesgos'!$A:$N,8,FALSE)</f>
        <v>Ejecución y administracion de procesos</v>
      </c>
      <c r="F17" s="30" t="str">
        <f>VLOOKUP($A17,'Anexo1. Riesgos'!$A:$N,14,FALSE)</f>
        <v>Moderado</v>
      </c>
      <c r="G17" s="32" t="s">
        <v>53</v>
      </c>
      <c r="H17" s="29" t="str">
        <f>VLOOKUP($G17,'Anexo2. Controles'!$A:$T,2,FALSE)</f>
        <v>El referente de acreditacion diseña el Plan de mejoramiento del SUA  en el registro con codigo CA-FTO-06, el cual describe las acciones de mejora por grupo de estandar a corde a la resolucion 5095 de 2018 y 1328 de 2021</v>
      </c>
      <c r="I17" s="30" t="str">
        <f>VLOOKUP($G17,'Anexo2. Controles'!$A:$T,17,FALSE)</f>
        <v>Moderado</v>
      </c>
      <c r="J17" s="29">
        <v>0.0</v>
      </c>
      <c r="K17" s="29" t="str">
        <f>VLOOKUP($G17,'Anexo2. Controles'!$A:$T,20,FALSE)</f>
        <v>NO</v>
      </c>
      <c r="L17" s="29" t="str">
        <f>VLOOKUP($G17,'Anexo2. Controles'!$A:$T,19,FALSE)</f>
        <v>Desde la referencia del Sistema Unico de Acreditación se continua con :
* La ejcucion de las mesas primarias  de  URG-HOS, AMBLATORIO-IPS, ODONTOLOGIA, L. CLINICO, IMAGENEOLOGIA, QUIRURGICOS, PROMOCIÓN Y DETECCION ,FARMACIA, DIRECCIONAMIENTO, GERENCIA, TALENTO HUMANO, AMBIENTE FISICO, TECNOLOGIA, INFORMACIÓN, MEJORAMIENTO.
* La  ejcución de las mesas de segundo y tercer nivel
* Seguimiento al Plan de Mejoramiento del Sistema Unico de Acreditacion  de acuerdo a los resultados de la autoevaluación  del 2023; se  incluyo el analisis causal, oportunidad de mejora de otras fuentes, indicadores de medición.
* Acompañamiento tecnico  a cada referente en la implemetacióin de las accion de cada oportunidad de mejora.
* Los proceso de referenciacion comparativa .</v>
      </c>
      <c r="M17" s="30" t="s">
        <v>54</v>
      </c>
      <c r="N17" s="30"/>
      <c r="O17" s="30"/>
      <c r="P17" s="30"/>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row>
    <row r="18">
      <c r="A18" s="32">
        <v>11.0</v>
      </c>
      <c r="B18" s="27" t="s">
        <v>35</v>
      </c>
      <c r="C18" s="28" t="s">
        <v>55</v>
      </c>
      <c r="D18" s="29" t="str">
        <f>VLOOKUP($A18,'Anexo1. Riesgos'!A:N,7,FALSE)</f>
        <v>Probabilidad de afectacion reputacional debido a la falta de control en la codificacion documental y en la caracterizacion de los documentos por cada uno de los procesosde sanciones de orden administrativo y afectacion reputacional por la mala codificacion de los documentos que hacen parte de los procesos institucionales. </v>
      </c>
      <c r="E18" s="29" t="str">
        <f>VLOOKUP($A18,'Anexo1. Riesgos'!$A:$N,8,FALSE)</f>
        <v>Ejecución y
administración de
procesos</v>
      </c>
      <c r="F18" s="30" t="str">
        <f>VLOOKUP($A18,'Anexo1. Riesgos'!$A:$N,14,FALSE)</f>
        <v>Alto</v>
      </c>
      <c r="G18" s="32" t="s">
        <v>56</v>
      </c>
      <c r="H18" s="29" t="str">
        <f>VLOOKUP($G18,'Anexo2. Controles'!$A:$T,2,FALSE)</f>
        <v>El profesional de apoyo administrativo generara plan de mejoramiento en el documento CA-FTO-06 para los procesos que no cumplen con la correcta codificacion de los documentos.</v>
      </c>
      <c r="I18" s="30" t="str">
        <f>VLOOKUP($G18,'Anexo2. Controles'!$A:$T,17,FALSE)</f>
        <v>Alto</v>
      </c>
      <c r="J18" s="29" t="str">
        <f>VLOOKUP($G18,'Anexo2. Controles'!$A:$T,18,FALSE)</f>
        <v>Reducir</v>
      </c>
      <c r="K18" s="29" t="str">
        <f>VLOOKUP($G18,'Anexo2. Controles'!$A:$T,20,FALSE)</f>
        <v>NO</v>
      </c>
      <c r="L18" s="29" t="str">
        <f>VLOOKUP($G18,'Anexo2. Controles'!$A:$T,19,FALSE)</f>
        <v>El profesional de apoyo administrativo a calidad realiza el registro en el listado maestro de documentos cod CA-FTO-01 de manera permanentes.
El profesional de apoyo administrativo realizara seguimiento a los planes de mejora planteados por los diferentes procesos a los que se les haya implementado plan de mejoramiento.</v>
      </c>
      <c r="M18" s="30" t="s">
        <v>57</v>
      </c>
      <c r="N18" s="30"/>
      <c r="O18" s="30"/>
      <c r="P18" s="30"/>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row>
    <row r="19">
      <c r="A19" s="32">
        <v>12.0</v>
      </c>
      <c r="B19" s="27" t="s">
        <v>58</v>
      </c>
      <c r="C19" s="28" t="s">
        <v>59</v>
      </c>
      <c r="D19" s="29" t="str">
        <f>VLOOKUP($A19,'Anexo1. Riesgos'!A:N,7,FALSE)</f>
        <v>Posibilidad de afectación
económica por multa y
sanciones del organismo de
control debido la adquisición
de bienes y servicios fuera de
los requerimientos normativos.</v>
      </c>
      <c r="E19" s="29" t="str">
        <f>VLOOKUP($A19,'Anexo1. Riesgos'!$A:$N,8,FALSE)</f>
        <v>Ejecución y
administración
de proceso</v>
      </c>
      <c r="F19" s="30" t="str">
        <f>VLOOKUP($A19,'Anexo1. Riesgos'!$A:$N,14,FALSE)</f>
        <v>Alto</v>
      </c>
      <c r="G19" s="32" t="s">
        <v>60</v>
      </c>
      <c r="H19" s="29" t="str">
        <f>VLOOKUP($G19,'Anexo2. Controles'!$A:$T,2,FALSE)</f>
        <v>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v>
      </c>
      <c r="I19" s="30" t="str">
        <f>VLOOKUP($G19,'Anexo2. Controles'!$A:$T,17,FALSE)</f>
        <v>Moderado</v>
      </c>
      <c r="J19" s="29" t="str">
        <f>VLOOKUP($G19,'Anexo2. Controles'!$A:$T,18,FALSE)</f>
        <v>Reducir</v>
      </c>
      <c r="K19" s="29" t="str">
        <f>VLOOKUP($G19,'Anexo2. Controles'!$A:$T,20,FALSE)</f>
        <v>NO</v>
      </c>
      <c r="L19" s="29" t="str">
        <f>VLOOKUP($G19,'Anexo2. Controles'!$A:$T,19,FALSE)</f>
        <v>El jefe de del área de contratos verifica en el sistema de información de contratac ión la información registrada por el profesional asignado y aprueba el proceso para firma del ordenador del gasto, en el sistema de información queda el registro correspondiente, en caso de encontrar inconsistencias , devuelve el proceso al profesional de contratos asignado.</v>
      </c>
      <c r="M19" s="30"/>
      <c r="N19" s="30"/>
      <c r="O19" s="30"/>
      <c r="P19" s="30"/>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row>
    <row r="20">
      <c r="A20" s="32">
        <v>13.0</v>
      </c>
      <c r="B20" s="27" t="s">
        <v>58</v>
      </c>
      <c r="C20" s="28" t="s">
        <v>59</v>
      </c>
      <c r="D20" s="29" t="str">
        <f>VLOOKUP($A20,'Anexo1. Riesgos'!A:N,7,FALSE)</f>
        <v>Posibilidad de afectación económica  y reputacional,por multa y sanciones del organismo de control debido a la no atención de los pacientes que demandan los servicios
</v>
      </c>
      <c r="E20" s="29" t="str">
        <f>VLOOKUP($A20,'Anexo1. Riesgos'!$A:$N,8,FALSE)</f>
        <v>Ejecución y
administración
de proceso</v>
      </c>
      <c r="F20" s="30" t="str">
        <f>VLOOKUP($A20,'Anexo1. Riesgos'!$A:$N,14,FALSE)</f>
        <v>Moderado</v>
      </c>
      <c r="G20" s="32" t="s">
        <v>61</v>
      </c>
      <c r="H20" s="29" t="str">
        <f>VLOOKUP($G20,'Anexo2. Controles'!$A:$T,2,FALSE)</f>
        <v>El profesional del área de contratos verifica que la información suministrada por el ESPECIALISTA corresponda con los requisitos establecidos de contratación a través de una lista de chequeo donde están los requisitos de información y la revisión con la información física suministrada por el PROFESIONAL, los contratos que cumplen son registrados en el sistema de información de contratación.</v>
      </c>
      <c r="I20" s="30" t="str">
        <f>VLOOKUP($G20,'Anexo2. Controles'!$A:$T,17,FALSE)</f>
        <v>Moderado</v>
      </c>
      <c r="J20" s="29" t="str">
        <f>VLOOKUP($G20,'Anexo2. Controles'!$A:$T,18,FALSE)</f>
        <v>Reducir</v>
      </c>
      <c r="K20" s="29" t="str">
        <f>VLOOKUP($G20,'Anexo2. Controles'!$A:$T,20,FALSE)</f>
        <v>NO</v>
      </c>
      <c r="L20" s="29" t="str">
        <f>VLOOKUP($G20,'Anexo2. Controles'!$A:$T,19,FALSE)</f>
        <v>El referente del area de odontología realiza la solicitud del profesional en el número de horas o talento humano que se requiera de acuerdo a la demanda</v>
      </c>
      <c r="M20" s="30"/>
      <c r="N20" s="41"/>
      <c r="O20" s="42"/>
      <c r="P20" s="30"/>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row>
    <row r="21" ht="216.0" customHeight="1">
      <c r="A21" s="32">
        <v>14.0</v>
      </c>
      <c r="B21" s="27" t="s">
        <v>62</v>
      </c>
      <c r="C21" s="28" t="s">
        <v>63</v>
      </c>
      <c r="D21" s="29" t="str">
        <f>VLOOKUP($A21,'Anexo1. Riesgos'!A:N,7,FALSE)</f>
        <v>Posibilidad de afectación Económica  por el incremento de la cartera (cuenta por cobrar) debido a la demora en los pagos por parte de la entidades deudoras (AEPB-Aseguradoras-Secretarias de salud-otras)</v>
      </c>
      <c r="E21" s="29" t="str">
        <f>VLOOKUP($A21,'Anexo1. Riesgos'!$A:$N,8,FALSE)</f>
        <v>Ejecución y
administración
de proceso</v>
      </c>
      <c r="F21" s="30" t="str">
        <f>VLOOKUP($A21,'Anexo1. Riesgos'!$A:$N,14,FALSE)</f>
        <v>Extremo</v>
      </c>
      <c r="G21" s="32" t="s">
        <v>64</v>
      </c>
      <c r="H21" s="29" t="s">
        <v>65</v>
      </c>
      <c r="I21" s="30" t="str">
        <f>VLOOKUP($G21,'Anexo2. Controles'!$A:$T,17,FALSE)</f>
        <v>Alto</v>
      </c>
      <c r="J21" s="29" t="str">
        <f>VLOOKUP($G21,'Anexo2. Controles'!$A:$T,18,FALSE)</f>
        <v>Aceptar</v>
      </c>
      <c r="K21" s="29" t="str">
        <f>VLOOKUP($G21,'Anexo2. Controles'!$A:$T,20,FALSE)</f>
        <v>NO</v>
      </c>
      <c r="L21" s="29" t="str">
        <f>VLOOKUP($G21,'Anexo2. Controles'!$A:$T,19,FALSE)</f>
        <v>1. realizar gestion de cobro de cartera a las entidades deudoras por medio de oficios 
2. realizar conciliaciones de cartera de forma trimestral con cada una de las entidades deudoras conforme los estiulado en Circular 030 de 2013
3. solicitar de manera permanente el reporte detallado de los pagos ejecutados por las entidades deudors y posterior registro contable dismunuyendo la  cuenta por pagar 
4. El referente y analista de cartera realiza el proceso de Circularización y cobro de las diferentes EAPB y entidades deudoras por medio de oficios, correos, actas de conciliacion, mesas de trabajo y reuniones.</v>
      </c>
      <c r="M21" s="30" t="s">
        <v>66</v>
      </c>
      <c r="N21" s="30"/>
      <c r="O21" s="30"/>
      <c r="P21" s="30"/>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row>
    <row r="22" ht="15.75" customHeight="1">
      <c r="A22" s="32">
        <v>15.0</v>
      </c>
      <c r="B22" s="27" t="s">
        <v>62</v>
      </c>
      <c r="C22" s="28" t="s">
        <v>67</v>
      </c>
      <c r="D22" s="29" t="str">
        <f>VLOOKUP($A22,'Anexo1. Riesgos'!A:N,7,FALSE)</f>
        <v>Afectación Económica  por el incremento de la cartera (cuenta por cobrar) Debido a errores generados en el momento de la facturación presentando glosas y devoluciones</v>
      </c>
      <c r="E22" s="29" t="str">
        <f>VLOOKUP($A22,'Anexo1. Riesgos'!$A:$N,8,FALSE)</f>
        <v>Ejecución y
administración
de proceso</v>
      </c>
      <c r="F22" s="30" t="str">
        <f>VLOOKUP($A22,'Anexo1. Riesgos'!$A:$N,14,FALSE)</f>
        <v>Extremo</v>
      </c>
      <c r="G22" s="32" t="s">
        <v>68</v>
      </c>
      <c r="H22" s="29" t="str">
        <f>VLOOKUP($G22,'Anexo2. Controles'!$A:$T,2,FALSE)</f>
        <v>SIN CONTROL</v>
      </c>
      <c r="I22" s="30" t="str">
        <f>VLOOKUP($G22,'Anexo2. Controles'!$A:$T,17,FALSE)</f>
        <v>Alto</v>
      </c>
      <c r="J22" s="29" t="str">
        <f>VLOOKUP($G22,'Anexo2. Controles'!$A:$T,18,FALSE)</f>
        <v>Aceptar</v>
      </c>
      <c r="K22" s="29" t="str">
        <f>VLOOKUP($G22,'Anexo2. Controles'!$A:$T,20,FALSE)</f>
        <v>NO</v>
      </c>
      <c r="L22" s="29" t="str">
        <f>VLOOKUP($G22,'Anexo2. Controles'!$A:$T,19,FALSE)</f>
        <v>1. identificar las causales e glosas y cuales son sibsanables. 
2. realizar correctivos en el momento de la facturacion teniendo en cuenta las cuasales de las glosas aceptadas
3. El referente de cuentas medicas identifica las causales de glosas presentadas por las entidades deudoras y genera alertas en el proceso de facturacion.</v>
      </c>
      <c r="M22" s="30" t="s">
        <v>69</v>
      </c>
      <c r="N22" s="30"/>
      <c r="O22" s="30"/>
      <c r="P22" s="30"/>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row>
    <row r="23" ht="15.75" customHeight="1">
      <c r="A23" s="32">
        <v>16.0</v>
      </c>
      <c r="B23" s="28" t="s">
        <v>58</v>
      </c>
      <c r="C23" s="28" t="s">
        <v>70</v>
      </c>
      <c r="D23" s="29" t="str">
        <f>VLOOKUP($A23,'Anexo1. Riesgos'!A:N,7,FALSE)</f>
        <v>Probabilidad de una afectación económica y reputacional, por un mal diagnóstico y/u omision de la anamnesis debido a desconocimiento, negligencia, inadherencia del diligenciemiento en el historial clinico.</v>
      </c>
      <c r="E23" s="29" t="str">
        <f>VLOOKUP($A23,'Anexo1. Riesgos'!$A:$N,8,FALSE)</f>
        <v>Usuarios, productos y prácticas</v>
      </c>
      <c r="F23" s="30" t="str">
        <f>VLOOKUP($A23,'Anexo1. Riesgos'!$A:$N,14,FALSE)</f>
        <v>Alto</v>
      </c>
      <c r="G23" s="32" t="s">
        <v>71</v>
      </c>
      <c r="H23" s="29" t="str">
        <f>VLOOKUP($G23,'Anexo2. Controles'!$A:$T,2,FALSE)</f>
        <v>El profesional referente de cada sede revisa los criterios de evalación mediante la aplicación de la lista de chequeo de resolción 3280 discriminadas por curso de vida</v>
      </c>
      <c r="I23" s="30" t="str">
        <f>VLOOKUP($G23,'Anexo2. Controles'!$A:$T,17,FALSE)</f>
        <v>Alto </v>
      </c>
      <c r="J23" s="29" t="str">
        <f>VLOOKUP($G23,'Anexo2. Controles'!$A:$T,18,FALSE)</f>
        <v>Aceptar</v>
      </c>
      <c r="K23" s="29" t="str">
        <f>VLOOKUP($G23,'Anexo2. Controles'!$A:$T,20,FALSE)</f>
        <v>SI</v>
      </c>
      <c r="L23" s="29" t="str">
        <f>VLOOKUP($G23,'Anexo2. Controles'!$A:$T,19,FALSE)</f>
        <v>1. Inducción en puesto de trabajo.
2. Capacitar al profesional medico.
3. solicitar la audioria concurrente.
4. Medión de guías de adherencia.</v>
      </c>
      <c r="M23" s="30" t="s">
        <v>72</v>
      </c>
      <c r="N23" s="30"/>
      <c r="O23" s="30"/>
      <c r="P23" s="30"/>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row>
    <row r="24" ht="15.75" customHeight="1">
      <c r="A24" s="32">
        <v>17.0</v>
      </c>
      <c r="B24" s="27" t="s">
        <v>58</v>
      </c>
      <c r="C24" s="28" t="s">
        <v>70</v>
      </c>
      <c r="D24" s="29" t="str">
        <f>VLOOKUP($A24,'Anexo1. Riesgos'!A:N,7,FALSE)</f>
        <v>Probabilidad  de afectacion economica o reputacional por una glosa o demanda debido al no contar con suficiencia de talento humano para cumplir la demanda de los servicios.</v>
      </c>
      <c r="E24" s="29" t="str">
        <f>VLOOKUP($A24,'Anexo1. Riesgos'!$A:$N,8,FALSE)</f>
        <v>Usuarios, productos y prácticas</v>
      </c>
      <c r="F24" s="30" t="str">
        <f>VLOOKUP($A24,'Anexo1. Riesgos'!$A:$N,14,FALSE)</f>
        <v>Alto</v>
      </c>
      <c r="G24" s="32" t="s">
        <v>73</v>
      </c>
      <c r="H24" s="29" t="str">
        <f>VLOOKUP($G24,'Anexo2. Controles'!$A:$T,2,FALSE)</f>
        <v>SIN CONTROL</v>
      </c>
      <c r="I24" s="30" t="str">
        <f>VLOOKUP($G24,'Anexo2. Controles'!$A:$T,17,FALSE)</f>
        <v>Alto</v>
      </c>
      <c r="J24" s="29" t="str">
        <f>VLOOKUP($G24,'Anexo2. Controles'!$A:$T,18,FALSE)</f>
        <v>Reducir</v>
      </c>
      <c r="K24" s="29" t="str">
        <f>VLOOKUP($G24,'Anexo2. Controles'!$A:$T,20,FALSE)</f>
        <v>NO</v>
      </c>
      <c r="L24" s="29" t="str">
        <f>VLOOKUP($G24,'Anexo2. Controles'!$A:$T,19,FALSE)</f>
        <v>SEGUN CAPACIDAD INSTALADA SOLICITAR EL TALENTO HUMANO.</v>
      </c>
      <c r="M24" s="30"/>
      <c r="N24" s="30"/>
      <c r="O24" s="30"/>
      <c r="P24" s="30"/>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row>
    <row r="25" ht="15.75" customHeight="1">
      <c r="A25" s="32">
        <v>18.0</v>
      </c>
      <c r="B25" s="27" t="s">
        <v>58</v>
      </c>
      <c r="C25" s="28" t="s">
        <v>70</v>
      </c>
      <c r="D25" s="29" t="str">
        <f>VLOOKUP($A25,'Anexo1. Riesgos'!A:N,7,FALSE)</f>
        <v>Probabilidad de afectacion economica o reputacional por demanda debido al no contar con la infraestructura  adecuada para la prestacion de los servicios de salud.</v>
      </c>
      <c r="E25" s="29" t="str">
        <f>VLOOKUP($A25,'Anexo1. Riesgos'!$A:$N,8,FALSE)</f>
        <v>Ejecución y administración de procesos</v>
      </c>
      <c r="F25" s="30" t="str">
        <f>VLOOKUP($A25,'Anexo1. Riesgos'!$A:$N,14,FALSE)</f>
        <v>Alto</v>
      </c>
      <c r="G25" s="32" t="s">
        <v>74</v>
      </c>
      <c r="H25" s="29" t="str">
        <f>VLOOKUP($G25,'Anexo2. Controles'!$A:$T,2,FALSE)</f>
        <v>SIN CONTROL</v>
      </c>
      <c r="I25" s="30" t="str">
        <f>VLOOKUP($G25,'Anexo2. Controles'!$A:$T,17,FALSE)</f>
        <v>Alto</v>
      </c>
      <c r="J25" s="29" t="str">
        <f>VLOOKUP($G25,'Anexo2. Controles'!$A:$T,18,FALSE)</f>
        <v>Reducir</v>
      </c>
      <c r="K25" s="29" t="str">
        <f>VLOOKUP($G25,'Anexo2. Controles'!$A:$T,20,FALSE)</f>
        <v>NO</v>
      </c>
      <c r="L25" s="29" t="str">
        <f>VLOOKUP($G25,'Anexo2. Controles'!$A:$T,19,FALSE)</f>
        <v>RONDAS DE SEGURIDAD DEL PACIENTE Y CUMPLIMIENTO DE RESOLUCION 3100.
REFERENTE DE CENTRO DE SALUD SOLICITA A REFERENTE DE RECURSOS FISICOS CUMPLIR LOS REQUERIMIENTOS MINIMOS DE INFRAESTRUCTURA.</v>
      </c>
      <c r="M25" s="30"/>
      <c r="N25" s="30"/>
      <c r="O25" s="30"/>
      <c r="P25" s="30"/>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row>
    <row r="26" ht="15.75" customHeight="1">
      <c r="A26" s="32">
        <v>19.0</v>
      </c>
      <c r="B26" s="27" t="s">
        <v>62</v>
      </c>
      <c r="C26" s="28" t="s">
        <v>75</v>
      </c>
      <c r="D26" s="29" t="str">
        <f>VLOOKUP($A26,'Anexo1. Riesgos'!A:N,7,FALSE)</f>
        <v>Probabilidad de afectación económica o reputacional por no contar con el sistema de costos y la identificación de los mismos en los procesos </v>
      </c>
      <c r="E26" s="29" t="str">
        <f>VLOOKUP($A26,'Anexo1. Riesgos'!$A:$N,8,FALSE)</f>
        <v>Usuarios, productos y prácticas</v>
      </c>
      <c r="F26" s="30" t="str">
        <f>VLOOKUP($A26,'Anexo1. Riesgos'!$A:$N,14,FALSE)</f>
        <v>Moderado</v>
      </c>
      <c r="G26" s="32" t="s">
        <v>76</v>
      </c>
      <c r="H26" s="29" t="str">
        <f>VLOOKUP($G26,'Anexo2. Controles'!$A:$T,2,FALSE)</f>
        <v>SIN CONTROL</v>
      </c>
      <c r="I26" s="30" t="str">
        <f>VLOOKUP($G26,'Anexo2. Controles'!$A:$T,17,FALSE)</f>
        <v>Moderado</v>
      </c>
      <c r="J26" s="29" t="str">
        <f>VLOOKUP($G26,'Anexo2. Controles'!$A:$T,18,FALSE)</f>
        <v>Reducir</v>
      </c>
      <c r="K26" s="29" t="str">
        <f>VLOOKUP($G26,'Anexo2. Controles'!$A:$T,20,FALSE)</f>
        <v>NO</v>
      </c>
      <c r="L26" s="29" t="str">
        <f>VLOOKUP($G26,'Anexo2. Controles'!$A:$T,19,FALSE)</f>
        <v>Socializar Estructura de costos
Concientizar sobre el buen manejo de la información y los centros de costos
REFERENTE DE COSTOS REVISA Y PROCESA LA INFORMACION QUE SE GENERA DESDE CADA PROVEEDOR DE INFOMARCIÓN MENSUALMENTE Y GENERA INFORMES</v>
      </c>
      <c r="M26" s="30"/>
      <c r="N26" s="30"/>
      <c r="O26" s="30"/>
      <c r="P26" s="30"/>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row>
    <row r="27" ht="15.75" customHeight="1">
      <c r="A27" s="32">
        <v>20.0</v>
      </c>
      <c r="B27" s="27" t="s">
        <v>77</v>
      </c>
      <c r="C27" s="28" t="s">
        <v>78</v>
      </c>
      <c r="D27" s="29" t="str">
        <f>VLOOKUP($A27,'Anexo1. Riesgos'!A:N,7,FALSE)</f>
        <v>Probabilidad  de una afectación económica y reputacional por cancelación del contrato de docencia servicio, por no pago de contraprestación</v>
      </c>
      <c r="E27" s="29" t="str">
        <f>VLOOKUP($A27,'Anexo1. Riesgos'!$A:$N,8,FALSE)</f>
        <v>Ejeccución y administración de procesos</v>
      </c>
      <c r="F27" s="30" t="str">
        <f>VLOOKUP($A27,'Anexo1. Riesgos'!$A:$N,14,FALSE)</f>
        <v>Bajo</v>
      </c>
      <c r="G27" s="32" t="s">
        <v>79</v>
      </c>
      <c r="H27" s="29" t="str">
        <f>VLOOKUP($G27,'Anexo2. Controles'!$A:$T,2,FALSE)</f>
        <v>El Profesional de docencia, realiza verificación mediante matriz de seguimiento a pagos de universidades.</v>
      </c>
      <c r="I27" s="30" t="str">
        <f>VLOOKUP($G27,'Anexo2. Controles'!$A:$T,17,FALSE)</f>
        <v>Bajo</v>
      </c>
      <c r="J27" s="29" t="str">
        <f>VLOOKUP($G27,'Anexo2. Controles'!$A:$T,18,FALSE)</f>
        <v>Aceptar</v>
      </c>
      <c r="K27" s="29" t="str">
        <f>VLOOKUP($G27,'Anexo2. Controles'!$A:$T,20,FALSE)</f>
        <v>NO</v>
      </c>
      <c r="L27" s="29" t="str">
        <f>VLOOKUP($G27,'Anexo2. Controles'!$A:$T,19,FALSE)</f>
        <v>El profesional de docencia verificará 5 días antes el pago a traves de tesoreria</v>
      </c>
      <c r="M27" s="30"/>
      <c r="N27" s="30"/>
      <c r="O27" s="30"/>
      <c r="P27" s="30"/>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row>
    <row r="28" ht="15.75" customHeight="1">
      <c r="A28" s="32">
        <v>21.0</v>
      </c>
      <c r="B28" s="27" t="s">
        <v>77</v>
      </c>
      <c r="C28" s="28" t="s">
        <v>80</v>
      </c>
      <c r="D28" s="29" t="str">
        <f>VLOOKUP($A28,'Anexo1. Riesgos'!A:N,7,FALSE)</f>
        <v>PROBABILIDAD DE AFECTACION ECONOMICA Y REPUTACIONAL POR QUEJA DE ALTERACION A LA SALUD DEBIDO A FALTA EN LA ADHERENCIA EN EL PROTOCOLO DE ADMINISTRACION DE MEDICAMENTOS </v>
      </c>
      <c r="E28" s="29" t="str">
        <f>VLOOKUP($A28,'Anexo1. Riesgos'!$A:$N,8,FALSE)</f>
        <v>Usuarios, productos y prácticas</v>
      </c>
      <c r="F28" s="30" t="str">
        <f>VLOOKUP($A28,'Anexo1. Riesgos'!$A:$N,14,FALSE)</f>
        <v>Extremo</v>
      </c>
      <c r="G28" s="32" t="s">
        <v>81</v>
      </c>
      <c r="H28" s="29" t="str">
        <f>VLOOKUP($G28,'Anexo2. Controles'!$A:$T,2,FALSE)</f>
        <v>El profesional referente de enfermeria realizara capacitaciones y medicion de adherencia con relacion al protocolo de administracion de medicamentos, seguimiento a planes de mejora de los Auxiliares y Jefes de enfermeria </v>
      </c>
      <c r="I28" s="30" t="str">
        <f>VLOOKUP($G28,'Anexo2. Controles'!$A:$T,17,FALSE)</f>
        <v>Extremo</v>
      </c>
      <c r="J28" s="29" t="str">
        <f>VLOOKUP($G28,'Anexo2. Controles'!$A:$T,18,FALSE)</f>
        <v>Reducir</v>
      </c>
      <c r="K28" s="29" t="str">
        <f>VLOOKUP($G28,'Anexo2. Controles'!$A:$T,20,FALSE)</f>
        <v>NO</v>
      </c>
      <c r="L28" s="29" t="str">
        <f>VLOOKUP($G28,'Anexo2. Controles'!$A:$T,19,FALSE)</f>
        <v>EL PROFESIONAL REFERENTE DE ENFERMERIA REALIZARA CAPACITACION Y MEDICION DE ADHERENCIA CON RELACION AL PROTOCOLO DE ADMINISTRACION DE MEDICAMENTOS  </v>
      </c>
      <c r="M28" s="30"/>
      <c r="N28" s="30"/>
      <c r="O28" s="30"/>
      <c r="P28" s="30"/>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row>
    <row r="29" ht="15.75" customHeight="1">
      <c r="A29" s="32">
        <v>22.0</v>
      </c>
      <c r="B29" s="27" t="s">
        <v>77</v>
      </c>
      <c r="C29" s="28" t="s">
        <v>82</v>
      </c>
      <c r="D29" s="29" t="str">
        <f>VLOOKUP($A29,'Anexo1. Riesgos'!A:N,7,FALSE)</f>
        <v>PROBABILIDAD DE AFECTACION ECONOMICA Y REPUTACIONAL POR LA GENERACION DE ESTANCIAS HOSPITALARIAS PROLONGADAS Y EL AUMENTO EN LA PROBABILIDAD DE RESSITENCIA BACTERIANA DEBIDO A LA NO INSTAURACION DEL PROGRAMA PROA</v>
      </c>
      <c r="E29" s="29" t="str">
        <f>VLOOKUP($A29,'Anexo1. Riesgos'!$A:$N,8,FALSE)</f>
        <v>Usuarios, productos y prácticas</v>
      </c>
      <c r="F29" s="30" t="str">
        <f>VLOOKUP($A29,'Anexo1. Riesgos'!$A:$N,14,FALSE)</f>
        <v>Alto</v>
      </c>
      <c r="G29" s="32" t="s">
        <v>83</v>
      </c>
      <c r="H29" s="29" t="str">
        <f>VLOOKUP($G29,'Anexo2. Controles'!$A:$T,2,FALSE)</f>
        <v>SIN CONTROL</v>
      </c>
      <c r="I29" s="30" t="str">
        <f>VLOOKUP($G29,'Anexo2. Controles'!$A:$T,17,FALSE)</f>
        <v>Alto</v>
      </c>
      <c r="J29" s="29" t="str">
        <f>VLOOKUP($G29,'Anexo2. Controles'!$A:$T,18,FALSE)</f>
        <v>Reducir</v>
      </c>
      <c r="K29" s="29" t="str">
        <f>VLOOKUP($G29,'Anexo2. Controles'!$A:$T,20,FALSE)</f>
        <v>NO</v>
      </c>
      <c r="L29" s="29" t="str">
        <f>VLOOKUP($G29,'Anexo2. Controles'!$A:$T,19,FALSE)</f>
        <v>LA INSTITUCION EMITIRA LA POLITICA Y PROGRAMA PROA EL CUAL SERA DE OBLIGATORIO CUMPLIMIENTO</v>
      </c>
      <c r="M29" s="30"/>
      <c r="N29" s="30"/>
      <c r="O29" s="30"/>
      <c r="P29" s="3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row>
    <row r="30" ht="15.75" customHeight="1">
      <c r="A30" s="32">
        <v>23.0</v>
      </c>
      <c r="B30" s="27" t="s">
        <v>77</v>
      </c>
      <c r="C30" s="28" t="s">
        <v>82</v>
      </c>
      <c r="D30" s="29" t="str">
        <f>VLOOKUP($A30,'Anexo1. Riesgos'!A:N,7,FALSE)</f>
        <v>PROBABILIDAD DE AFECTACION ECONOMICA Y REPUTACIONAL POR EL AUMENTO EN LAS INFECCIONES ASOCIADAS A LA ATENCION EN SALUD </v>
      </c>
      <c r="E30" s="29" t="str">
        <f>VLOOKUP($A30,'Anexo1. Riesgos'!$A:$N,8,FALSE)</f>
        <v>Usuarios, productos y prácticas</v>
      </c>
      <c r="F30" s="30" t="str">
        <f>VLOOKUP($A30,'Anexo1. Riesgos'!$A:$N,14,FALSE)</f>
        <v>Alto</v>
      </c>
      <c r="G30" s="32" t="s">
        <v>84</v>
      </c>
      <c r="H30" s="29" t="str">
        <f>VLOOKUP($G30,'Anexo2. Controles'!$A:$T,2,FALSE)</f>
        <v>FORTALECIMIENTO DE LA ADHERENCIA AL PROTOCOLO DE LAVADO DE MANOS A TRAVES DE LA SOCIALIZACION DEL PROTOCOLO.</v>
      </c>
      <c r="I30" s="30" t="str">
        <f>VLOOKUP($G30,'Anexo2. Controles'!$A:$T,17,FALSE)</f>
        <v>Moderado</v>
      </c>
      <c r="J30" s="29" t="str">
        <f>VLOOKUP($G30,'Anexo2. Controles'!$A:$T,18,FALSE)</f>
        <v>Reducir</v>
      </c>
      <c r="K30" s="29" t="str">
        <f>VLOOKUP($G30,'Anexo2. Controles'!$A:$T,20,FALSE)</f>
        <v>NO</v>
      </c>
      <c r="L30" s="29" t="str">
        <f>VLOOKUP($G30,'Anexo2. Controles'!$A:$T,19,FALSE)</f>
        <v>SIN ACCIONES</v>
      </c>
      <c r="M30" s="30"/>
      <c r="N30" s="30"/>
      <c r="O30" s="30"/>
      <c r="P30" s="30"/>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row>
    <row r="31" ht="15.75" customHeight="1">
      <c r="A31" s="32">
        <v>24.0</v>
      </c>
      <c r="B31" s="27" t="s">
        <v>62</v>
      </c>
      <c r="C31" s="28" t="s">
        <v>85</v>
      </c>
      <c r="D31" s="29" t="str">
        <f>VLOOKUP($A31,'Anexo1. Riesgos'!A:N,7,FALSE)</f>
        <v>PROBABILIDAD DE AFECTACIÓN ECONÓMICA POR OMISIÓN EN LA RADICACIÓN OPORTUNA DE LAS FACTURAS GENERADAS POR LA PRESTACIÓN DE SERVICIOS DE SALUD DEBIDO A LA FALTA DE SEGUIMIENTO AL PROCESO DE RADICACIÓN.</v>
      </c>
      <c r="E31" s="29" t="str">
        <f>VLOOKUP($A31,'Anexo1. Riesgos'!$A:$N,8,FALSE)</f>
        <v>EJECUCION Y ADINISTRACION DE PROCESOS</v>
      </c>
      <c r="F31" s="30" t="str">
        <f>VLOOKUP($A31,'Anexo1. Riesgos'!$A:$N,14,FALSE)</f>
        <v>Extremo</v>
      </c>
      <c r="G31" s="32" t="s">
        <v>86</v>
      </c>
      <c r="H31" s="29" t="str">
        <f>VLOOKUP($G31,'Anexo2. Controles'!$A:$T,2,FALSE)</f>
        <v>SIN CONTROL</v>
      </c>
      <c r="I31" s="30" t="str">
        <f>VLOOKUP($G31,'Anexo2. Controles'!$A:$T,17,FALSE)</f>
        <v>Alto</v>
      </c>
      <c r="J31" s="29" t="str">
        <f>VLOOKUP($G31,'Anexo2. Controles'!$A:$T,18,FALSE)</f>
        <v>Reducir</v>
      </c>
      <c r="K31" s="29" t="str">
        <f>VLOOKUP($G31,'Anexo2. Controles'!$A:$T,20,FALSE)</f>
        <v>NO</v>
      </c>
      <c r="L31" s="29" t="str">
        <f>VLOOKUP($G31,'Anexo2. Controles'!$A:$T,19,FALSE)</f>
        <v>Referente de facturación debe realizar seguimiento factura a factura de la radicación diaria por parte del personal de apoyo y el cumplimiento en los tiempos establecidos con la descarga de información suministrada desde el sistema de información dgh garantizando la trazabilidad de cada una de las facturas emitidas por concepto de servicios de salud.</v>
      </c>
      <c r="M31" s="30"/>
      <c r="N31" s="30"/>
      <c r="O31" s="30"/>
      <c r="P31" s="30"/>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row>
    <row r="32" ht="15.75" customHeight="1">
      <c r="A32" s="32">
        <v>25.0</v>
      </c>
      <c r="B32" s="27" t="s">
        <v>77</v>
      </c>
      <c r="C32" s="28" t="s">
        <v>87</v>
      </c>
      <c r="D32" s="29" t="str">
        <f>VLOOKUP($A32,'Anexo1. Riesgos'!A:N,7,FALSE)</f>
        <v>Posibilidad de afectacion economica por el no ingreso inmediato en el acta de recepcion tecnica de medicamentos y dispositivos medicos y ademas por la falta  de adherencia a los procedimientos institucionales debido a la Recepcion inadecuada de medicamentos y dispositivos medicos</v>
      </c>
      <c r="E32" s="29" t="str">
        <f>VLOOKUP($A32,'Anexo1. Riesgos'!$A:$N,8,FALSE)</f>
        <v>Usuarios, productos y prácticas</v>
      </c>
      <c r="F32" s="30" t="str">
        <f>VLOOKUP($A32,'Anexo1. Riesgos'!$A:$N,14,FALSE)</f>
        <v>Alto</v>
      </c>
      <c r="G32" s="32" t="s">
        <v>88</v>
      </c>
      <c r="H32" s="29" t="str">
        <f>VLOOKUP($G32,'Anexo2. Controles'!$A:$T,2,FALSE)</f>
        <v>El regente de farmacia realiza la adherencia al procedimiento de recepción técnica (seguimiento a esta actividad 
</v>
      </c>
      <c r="I32" s="30" t="str">
        <f>VLOOKUP($G32,'Anexo2. Controles'!$A:$T,17,FALSE)</f>
        <v>Moderado</v>
      </c>
      <c r="J32" s="29" t="str">
        <f>VLOOKUP($G32,'Anexo2. Controles'!$A:$T,18,FALSE)</f>
        <v>Evitar</v>
      </c>
      <c r="K32" s="29" t="str">
        <f>VLOOKUP($G32,'Anexo2. Controles'!$A:$T,20,FALSE)</f>
        <v>NO</v>
      </c>
      <c r="L32" s="29" t="str">
        <f>VLOOKUP($G32,'Anexo2. Controles'!$A:$T,19,FALSE)</f>
        <v>SIN ACCIONES</v>
      </c>
      <c r="M32" s="30"/>
      <c r="N32" s="30"/>
      <c r="O32" s="30"/>
      <c r="P32" s="30"/>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row>
    <row r="33" ht="15.75" customHeight="1">
      <c r="A33" s="32">
        <v>26.0</v>
      </c>
      <c r="B33" s="27" t="s">
        <v>89</v>
      </c>
      <c r="C33" s="28" t="s">
        <v>90</v>
      </c>
      <c r="D33" s="29" t="str">
        <f>VLOOKUP($A33,'Anexo1. Riesgos'!A:N,7,FALSE)</f>
        <v>Probabilidad de afectación económica  por daños o fallas en los equipos biomédicos de la institución y tercer izados debido a la falta de mantenimientos y/o manipulacion inadecuada del personal y/o usuarios.</v>
      </c>
      <c r="E33" s="29" t="str">
        <f>VLOOKUP($A33,'Anexo1. Riesgos'!$A:$N,8,FALSE)</f>
        <v>Ejecución y
administración de
procesos</v>
      </c>
      <c r="F33" s="30" t="str">
        <f>VLOOKUP($A33,'Anexo1. Riesgos'!$A:$N,14,FALSE)</f>
        <v>Alto</v>
      </c>
      <c r="G33" s="32" t="s">
        <v>91</v>
      </c>
      <c r="H33" s="29" t="str">
        <f>VLOOKUP($G33,'Anexo2. Controles'!$A:$T,2,FALSE)</f>
        <v>SIN CONTROL</v>
      </c>
      <c r="I33" s="30" t="str">
        <f>VLOOKUP($G33,'Anexo2. Controles'!$A:$T,17,FALSE)</f>
        <v>Alto</v>
      </c>
      <c r="J33" s="29" t="str">
        <f>VLOOKUP($G33,'Anexo2. Controles'!$A:$T,18,FALSE)</f>
        <v>Reducir</v>
      </c>
      <c r="K33" s="29" t="str">
        <f>VLOOKUP($G33,'Anexo2. Controles'!$A:$T,20,FALSE)</f>
        <v>NO</v>
      </c>
      <c r="L33" s="29" t="str">
        <f>VLOOKUP($G33,'Anexo2. Controles'!$A:$T,19,FALSE)</f>
        <v>Realizar mantenimientos preventivos a los equipos biomédicos, a cargo del los ingenieros biomédicos
Capacitaciones a personal asistencial sobre uso, limpieza y desinfección de equipos biomédicos a cargo de los  ingenieros biomédicos
antenimientos  correctivos a los equipos biomédicos a cargo de los  ingenieros biomédicos</v>
      </c>
      <c r="M33" s="30" t="s">
        <v>92</v>
      </c>
      <c r="N33" s="43" t="s">
        <v>93</v>
      </c>
      <c r="O33" s="30"/>
      <c r="P33" s="30"/>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row>
    <row r="34" ht="15.75" customHeight="1">
      <c r="A34" s="32">
        <v>27.0</v>
      </c>
      <c r="B34" s="27" t="s">
        <v>62</v>
      </c>
      <c r="C34" s="28" t="s">
        <v>67</v>
      </c>
      <c r="D34" s="29" t="str">
        <f>VLOOKUP($A34,'Anexo1. Riesgos'!A:N,7,FALSE)</f>
        <v>Probabilidad de una afectacion economica y reputacional  por incremento  de las objeciones  (glosa - devoluciones) notificadas por las eapb  debido al desconocimiento de la normatividad o requermientos normativos en temas de (facturacion, tarifa, soportes, autorizacion, cobertura y pertinencia).</v>
      </c>
      <c r="E34" s="29" t="str">
        <f>VLOOKUP($A34,'Anexo1. Riesgos'!$A:$N,8,FALSE)</f>
        <v>EJECUCION Y ADMINISTRACION DE PROCESOS</v>
      </c>
      <c r="F34" s="30" t="str">
        <f>VLOOKUP($A34,'Anexo1. Riesgos'!$A:$N,14,FALSE)</f>
        <v>Extremo</v>
      </c>
      <c r="G34" s="32" t="s">
        <v>94</v>
      </c>
      <c r="H34" s="29" t="str">
        <f>VLOOKUP($G34,'Anexo2. Controles'!$A:$T,2,FALSE)</f>
        <v>SIN CONTROL</v>
      </c>
      <c r="I34" s="30" t="str">
        <f>VLOOKUP($G34,'Anexo2. Controles'!$A:$T,17,FALSE)</f>
        <v>Alto</v>
      </c>
      <c r="J34" s="29" t="str">
        <f>VLOOKUP($G34,'Anexo2. Controles'!$A:$T,18,FALSE)</f>
        <v>Reducir</v>
      </c>
      <c r="K34" s="29" t="str">
        <f>VLOOKUP($G34,'Anexo2. Controles'!$A:$T,20,FALSE)</f>
        <v>NO</v>
      </c>
      <c r="L34" s="29" t="str">
        <f>VLOOKUP($G34,'Anexo2. Controles'!$A:$T,19,FALSE)</f>
        <v>El profesional y analistas del area de cuentas medicas, analiza las objeciones notificadas por las diferentes Entidades Administradoras de Planes de Beneficio, verificando los tiempos de reporte de acuerdo a la normatividad vigente para aplicacion de extemporaneidad.
El profesional y analistas de cuentas medicas adelantan socializacion con las diferentes Areas institucionales sobre los motivos de objecion reportados por las EAPB
El profesional de cuentas medicas y facturacion realizara presentacion a los integrantes del comité de Glosas y Devoluciones analisis de su comportamiento y gestion trimestralmente, para la toma de decisiones.</v>
      </c>
      <c r="M34" s="30" t="s">
        <v>95</v>
      </c>
      <c r="N34" s="30"/>
      <c r="O34" s="30"/>
      <c r="P34" s="30"/>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row>
    <row r="35" ht="15.75" customHeight="1">
      <c r="A35" s="32">
        <v>28.0</v>
      </c>
      <c r="B35" s="27" t="s">
        <v>23</v>
      </c>
      <c r="C35" s="28" t="s">
        <v>96</v>
      </c>
      <c r="D35" s="29" t="str">
        <f>VLOOKUP($A35,'Anexo1. Riesgos'!A:N,7,FALSE)</f>
        <v>probabilidad  de una afectacion economica y reputacional por incumplimiento en el plan de trabajo del progarama de humanización</v>
      </c>
      <c r="E35" s="29" t="str">
        <f>VLOOKUP($A35,'Anexo1. Riesgos'!$A:$N,8,FALSE)</f>
        <v>ejeccucion y administracion de procesos</v>
      </c>
      <c r="F35" s="30" t="str">
        <f>VLOOKUP($A35,'Anexo1. Riesgos'!$A:$N,14,FALSE)</f>
        <v>Moderado</v>
      </c>
      <c r="G35" s="32" t="s">
        <v>97</v>
      </c>
      <c r="H35" s="29" t="str">
        <f>VLOOKUP($G35,'Anexo2. Controles'!$A:$T,2,FALSE)</f>
        <v>SIN CONTROL</v>
      </c>
      <c r="I35" s="30" t="str">
        <f>VLOOKUP($G35,'Anexo2. Controles'!$A:$T,17,FALSE)</f>
        <v>Moderado</v>
      </c>
      <c r="J35" s="29" t="str">
        <f>VLOOKUP($G35,'Anexo2. Controles'!$A:$T,18,FALSE)</f>
        <v>Reducir</v>
      </c>
      <c r="K35" s="29" t="str">
        <f>VLOOKUP($G35,'Anexo2. Controles'!$A:$T,20,FALSE)</f>
        <v>NO</v>
      </c>
      <c r="L35" s="29" t="str">
        <f>VLOOKUP($G35,'Anexo2. Controles'!$A:$T,19,FALSE)</f>
        <v>seguimiento al plan y ajuste de actividades pendientes para lograr el 100% de cumplimiento</v>
      </c>
      <c r="M35" s="30" t="s">
        <v>98</v>
      </c>
      <c r="N35" s="30"/>
      <c r="O35" s="30"/>
      <c r="P35" s="30"/>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row>
    <row r="36" ht="15.75" customHeight="1">
      <c r="A36" s="32">
        <v>29.0</v>
      </c>
      <c r="B36" s="27" t="s">
        <v>77</v>
      </c>
      <c r="C36" s="28" t="s">
        <v>99</v>
      </c>
      <c r="D36" s="29" t="str">
        <f>VLOOKUP($A36,'Anexo1. Riesgos'!A:N,7,FALSE)</f>
        <v>PROBABILIDAD DE AFECTAICON ECONOMICA Y REPUTACIONAL POR  HALLAZGO  DE VULNERABILIDAD DE LA SALUD </v>
      </c>
      <c r="E36" s="29" t="str">
        <f>VLOOKUP($A36,'Anexo1. Riesgos'!$A:$N,8,FALSE)</f>
        <v>Usuarios, productos y prácticas</v>
      </c>
      <c r="F36" s="30" t="str">
        <f>VLOOKUP($A36,'Anexo1. Riesgos'!$A:$N,14,FALSE)</f>
        <v>Extremo</v>
      </c>
      <c r="G36" s="32" t="s">
        <v>100</v>
      </c>
      <c r="H36" s="29" t="str">
        <f>VLOOKUP($G36,'Anexo2. Controles'!$A:$T,2,FALSE)</f>
        <v>SIN CONTROL</v>
      </c>
      <c r="I36" s="30" t="str">
        <f>VLOOKUP($G36,'Anexo2. Controles'!$A:$T,17,FALSE)</f>
        <v>Extremo</v>
      </c>
      <c r="J36" s="29" t="str">
        <f>VLOOKUP($G36,'Anexo2. Controles'!$A:$T,18,FALSE)</f>
        <v>Aceptar</v>
      </c>
      <c r="K36" s="29" t="str">
        <f>VLOOKUP($G36,'Anexo2. Controles'!$A:$T,20,FALSE)</f>
        <v>NO</v>
      </c>
      <c r="L36" s="29" t="str">
        <f>VLOOKUP($G36,'Anexo2. Controles'!$A:$T,19,FALSE)</f>
        <v>Realizar seguimiento y retroalimentación de la resol 2350/2020 y resol 2465/2016
EL LIDER  PROFESIONAL DEBE CAPACITAR CON RELACION A PROTOCOLOS Y EVALUAR ADHERENCIA (RESPONSABLE - ACCION - COMPLEMENTO)</v>
      </c>
      <c r="M36" s="30"/>
      <c r="N36" s="30"/>
      <c r="O36" s="30"/>
      <c r="P36" s="30"/>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row>
    <row r="37" ht="15.75" customHeight="1">
      <c r="A37" s="32">
        <v>30.0</v>
      </c>
      <c r="B37" s="27" t="s">
        <v>77</v>
      </c>
      <c r="C37" s="28" t="s">
        <v>99</v>
      </c>
      <c r="D37" s="29" t="str">
        <f>VLOOKUP($A37,'Anexo1. Riesgos'!A:N,7,FALSE)</f>
        <v>PROBABILIDAD DE AFECTAICON ECONOMICA Y REPUTACIONAL POR  HALLAZGO  DE VULNERABILIDAD DE LA SALUD </v>
      </c>
      <c r="E37" s="29" t="str">
        <f>VLOOKUP($A37,'Anexo1. Riesgos'!$A:$N,8,FALSE)</f>
        <v>Usuarios, productos y prácticas</v>
      </c>
      <c r="F37" s="30" t="str">
        <f>VLOOKUP($A37,'Anexo1. Riesgos'!$A:$N,14,FALSE)</f>
        <v>Extremo</v>
      </c>
      <c r="G37" s="32" t="s">
        <v>101</v>
      </c>
      <c r="H37" s="29" t="str">
        <f>VLOOKUP($G37,'Anexo2. Controles'!$A:$T,2,FALSE)</f>
        <v>El Profesional de IAMII realiza los análisis a los laboratorios microbiológicos por sede hospitalaria y por centro de producción. (Realización mensual)</v>
      </c>
      <c r="I37" s="30" t="str">
        <f>VLOOKUP($G37,'Anexo2. Controles'!$A:$T,17,FALSE)</f>
        <v>Extremo</v>
      </c>
      <c r="J37" s="29" t="str">
        <f>VLOOKUP($G37,'Anexo2. Controles'!$A:$T,18,FALSE)</f>
        <v>Aceptar</v>
      </c>
      <c r="K37" s="29" t="str">
        <f>VLOOKUP($G37,'Anexo2. Controles'!$A:$T,20,FALSE)</f>
        <v>NO</v>
      </c>
      <c r="L37" s="29" t="str">
        <f>VLOOKUP($G37,'Anexo2. Controles'!$A:$T,19,FALSE)</f>
        <v>Realizar seguimiento a los resultados de los análisis microbiológicos</v>
      </c>
      <c r="M37" s="30"/>
      <c r="N37" s="30"/>
      <c r="O37" s="30"/>
      <c r="P37" s="30"/>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row>
    <row r="38" ht="15.75" customHeight="1">
      <c r="A38" s="32">
        <v>31.0</v>
      </c>
      <c r="B38" s="27" t="s">
        <v>102</v>
      </c>
      <c r="C38" s="28" t="s">
        <v>103</v>
      </c>
      <c r="D38" s="29" t="str">
        <f>VLOOKUP($A38,'Anexo1. Riesgos'!A:N,7,FALSE)</f>
        <v>probabilidad de perdida reputacional por una peticion ,queja o reclamo interpuesta por el usuario debido a la doble puncion producto de la informacion erronea, prueba no solicitada o mal solicitada.</v>
      </c>
      <c r="E38" s="29" t="str">
        <f>VLOOKUP($A38,'Anexo1. Riesgos'!$A:$N,8,FALSE)</f>
        <v>Ejecucion y administracion de procesos - Usuarios,productos y practicas</v>
      </c>
      <c r="F38" s="30" t="str">
        <f>VLOOKUP($A38,'Anexo1. Riesgos'!$A:$N,14,FALSE)</f>
        <v>Alto</v>
      </c>
      <c r="G38" s="32" t="s">
        <v>104</v>
      </c>
      <c r="H38" s="29" t="str">
        <f>VLOOKUP($G38,'Anexo2. Controles'!$A:$T,2,FALSE)</f>
        <v>EL Coordinador de Calidad del laboratorio implementa LB-FTO-047 REGISTRO DE REACCIONES ADVERSAS EN LA TOMA DE MUESTRAS, donde se realiza seguimiento a la doble puncion y posteriormente la coordinacion del laboratori realiza la retroalimentacion a quien corresponda. </v>
      </c>
      <c r="I38" s="30" t="str">
        <f>VLOOKUP($G38,'Anexo2. Controles'!$A:$T,17,FALSE)</f>
        <v>Alto</v>
      </c>
      <c r="J38" s="29" t="str">
        <f>VLOOKUP($G38,'Anexo2. Controles'!$A:$T,18,FALSE)</f>
        <v>Reducir</v>
      </c>
      <c r="K38" s="29" t="str">
        <f>VLOOKUP($G38,'Anexo2. Controles'!$A:$T,20,FALSE)</f>
        <v>NO</v>
      </c>
      <c r="L38" s="29" t="str">
        <f>VLOOKUP($G38,'Anexo2. Controles'!$A:$T,19,FALSE)</f>
        <v>*El profesional coordinador de calidad de laboratorio capacitara al personal asistencial de la institucion que se encuentre involucrado en el proceso de correcta identificacion de muestras de laboratorio a traves del paquete instruccional de buenas practicas en la correcta identificacion de las muestras.  Estrategia  5 correctos del laboratorio clinico
*Informe trimestral de eventos adversos en la toma</v>
      </c>
      <c r="M38" s="30"/>
      <c r="N38" s="30"/>
      <c r="O38" s="30"/>
      <c r="P38" s="30"/>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row>
    <row r="39" ht="15.75" customHeight="1">
      <c r="A39" s="32">
        <v>32.0</v>
      </c>
      <c r="B39" s="27" t="s">
        <v>102</v>
      </c>
      <c r="C39" s="28" t="s">
        <v>103</v>
      </c>
      <c r="D39" s="29" t="str">
        <f>VLOOKUP($A39,'Anexo1. Riesgos'!A:N,7,FALSE)</f>
        <v>Probabilidad de demandas contra la ESE. Insatisfacción de usuarios por la inadecuada prestación del servicio. Deterioro en la calidad de vida. muerte  </v>
      </c>
      <c r="E39" s="29" t="str">
        <f>VLOOKUP($A39,'Anexo1. Riesgos'!$A:$N,8,FALSE)</f>
        <v>Usuarios, productos y prácticas</v>
      </c>
      <c r="F39" s="30" t="str">
        <f>VLOOKUP($A39,'Anexo1. Riesgos'!$A:$N,14,FALSE)</f>
        <v>Moderado</v>
      </c>
      <c r="G39" s="32" t="s">
        <v>105</v>
      </c>
      <c r="H39" s="29" t="str">
        <f>VLOOKUP($G39,'Anexo2. Controles'!$A:$T,2,FALSE)</f>
        <v>El profesional coordinador de calidad de laboratorio implementa el uso obligatorio de sticker de identificacion de hemocomponentes y la aplicación de las listas de chequeo LB-FTO-54  adherencia al protocolo de transfusion sanguinea</v>
      </c>
      <c r="I39" s="30" t="str">
        <f>VLOOKUP($G39,'Anexo2. Controles'!$A:$T,17,FALSE)</f>
        <v>Moderado</v>
      </c>
      <c r="J39" s="29" t="str">
        <f>VLOOKUP($G39,'Anexo2. Controles'!$A:$T,18,FALSE)</f>
        <v>Reducir</v>
      </c>
      <c r="K39" s="29" t="str">
        <f>VLOOKUP($G39,'Anexo2. Controles'!$A:$T,20,FALSE)</f>
        <v>NO</v>
      </c>
      <c r="L39" s="29" t="str">
        <f>VLOOKUP($G39,'Anexo2. Controles'!$A:$T,19,FALSE)</f>
        <v>El profesional en Bacteriologia  lider del servicio pretransfusional capacita al personal medico  a traves del paquete instruccional de buenas practicas transfusion segura y el programa de hemovigilancia                                                             
*Auditoria a las listas de chequeo aplicadas durante el trimestre.
*Evidencia registro fotografico  STICKER de identificacion hemocomponentes </v>
      </c>
      <c r="M39" s="30"/>
      <c r="N39" s="30"/>
      <c r="O39" s="30"/>
      <c r="P39" s="30"/>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row>
    <row r="40" ht="15.75" customHeight="1">
      <c r="A40" s="32">
        <v>33.0</v>
      </c>
      <c r="B40" s="27" t="s">
        <v>102</v>
      </c>
      <c r="C40" s="28" t="s">
        <v>103</v>
      </c>
      <c r="D40" s="29" t="str">
        <f>VLOOKUP($A40,'Anexo1. Riesgos'!A:N,7,FALSE)</f>
        <v>Probabilidad de perdida reputacional por una peticion ,queja o reclamo interpuesta por el usuario debido aIdentificación inadecuada o incorrecta de muestras.</v>
      </c>
      <c r="E40" s="29" t="str">
        <f>VLOOKUP($A40,'Anexo1. Riesgos'!$A:$N,8,FALSE)</f>
        <v>Usuarios, productos y prácticas</v>
      </c>
      <c r="F40" s="30" t="str">
        <f>VLOOKUP($A40,'Anexo1. Riesgos'!$A:$N,14,FALSE)</f>
        <v>Alto</v>
      </c>
      <c r="G40" s="32" t="s">
        <v>106</v>
      </c>
      <c r="H40" s="29" t="str">
        <f>VLOOKUP($G40,'Anexo2. Controles'!$A:$T,2,FALSE)</f>
        <v>El profesional coordinador de calidad de laboratorio realiza la supervision de las tomas de muestra  donde aplica la lista de chequeo LB-FTO-39 Formato de evaluacion de toma d muestras de centros y puestos</v>
      </c>
      <c r="I40" s="30" t="str">
        <f>VLOOKUP($G40,'Anexo2. Controles'!$A:$T,17,FALSE)</f>
        <v>Moderado</v>
      </c>
      <c r="J40" s="29" t="str">
        <f>VLOOKUP($G40,'Anexo2. Controles'!$A:$T,18,FALSE)</f>
        <v>Reducir</v>
      </c>
      <c r="K40" s="29" t="str">
        <f>VLOOKUP($G40,'Anexo2. Controles'!$A:$T,20,FALSE)</f>
        <v>NO</v>
      </c>
      <c r="L40" s="29" t="str">
        <f>VLOOKUP($G40,'Anexo2. Controles'!$A:$T,19,FALSE)</f>
        <v>*auditorias mensuales a las tomas de muestra</v>
      </c>
      <c r="M40" s="30"/>
      <c r="N40" s="30"/>
      <c r="O40" s="30"/>
      <c r="P40" s="30"/>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row>
    <row r="41" ht="15.75" customHeight="1">
      <c r="A41" s="32">
        <v>34.0</v>
      </c>
      <c r="B41" s="27" t="s">
        <v>102</v>
      </c>
      <c r="C41" s="28" t="s">
        <v>103</v>
      </c>
      <c r="D41" s="29" t="str">
        <f>VLOOKUP($A41,'Anexo1. Riesgos'!A:N,7,FALSE)</f>
        <v>Probabilidad de perdida reputacional por una peticion ,queja o reclamo interpuesta por el usuario debido a la interrupcion en la prestacion del sevicio por falta de insumos o equipos .</v>
      </c>
      <c r="E41" s="29" t="str">
        <f>VLOOKUP($A41,'Anexo1. Riesgos'!$A:$N,8,FALSE)</f>
        <v>Ejecucion y administracion de procesos - Usuarios,productos y practicas</v>
      </c>
      <c r="F41" s="30" t="str">
        <f>VLOOKUP($A41,'Anexo1. Riesgos'!$A:$N,14,FALSE)</f>
        <v>Moderado</v>
      </c>
      <c r="G41" s="32" t="s">
        <v>107</v>
      </c>
      <c r="H41" s="29" t="str">
        <f>VLOOKUP($G41,'Anexo2. Controles'!$A:$T,2,FALSE)</f>
        <v>El profesional coordinador de laboratorio solicita  y realiza el seguimiento al cronograma de mantenimientos preventivos a los equipos biomedicos  evitando la interrupcion en la prestacion del sevicio.</v>
      </c>
      <c r="I41" s="30" t="str">
        <f>VLOOKUP($G41,'Anexo2. Controles'!$A:$T,17,FALSE)</f>
        <v>Moderado</v>
      </c>
      <c r="J41" s="29" t="str">
        <f>VLOOKUP($G41,'Anexo2. Controles'!$A:$T,18,FALSE)</f>
        <v>Reducir</v>
      </c>
      <c r="K41" s="29" t="str">
        <f>VLOOKUP($G41,'Anexo2. Controles'!$A:$T,20,FALSE)</f>
        <v>NO</v>
      </c>
      <c r="L41" s="29" t="str">
        <f>VLOOKUP($G41,'Anexo2. Controles'!$A:$T,19,FALSE)</f>
        <v>*Se realiza solicitud de pedidos,acorde a la estadistica del servicio.KARDEX
El profesional coordinador de laboratorio realiza el pedido mensual de insumos y reactivos con manejo de stock minimo y maximo evitando la interrupcion en la prestacion del sevicio</v>
      </c>
      <c r="M41" s="30"/>
      <c r="N41" s="30"/>
      <c r="O41" s="30"/>
      <c r="P41" s="30"/>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row>
    <row r="42" ht="15.75" customHeight="1">
      <c r="A42" s="32">
        <v>35.0</v>
      </c>
      <c r="B42" s="27" t="s">
        <v>102</v>
      </c>
      <c r="C42" s="28" t="s">
        <v>103</v>
      </c>
      <c r="D42" s="29" t="str">
        <f>VLOOKUP($A42,'Anexo1. Riesgos'!A:N,7,FALSE)</f>
        <v>Probabilidad de perdida reputacional por una peticion ,queja o reclamo interpuesta por el usuario debido a la deficiencia en la  de calidad de los resultados por falta de control interno y externo.  </v>
      </c>
      <c r="E42" s="29" t="str">
        <f>VLOOKUP($A42,'Anexo1. Riesgos'!$A:$N,8,FALSE)</f>
        <v>Ejecucion y administracion de procesos - Usuarios,productos y practicas</v>
      </c>
      <c r="F42" s="30" t="str">
        <f>VLOOKUP($A42,'Anexo1. Riesgos'!$A:$N,14,FALSE)</f>
        <v>Moderado</v>
      </c>
      <c r="G42" s="32" t="s">
        <v>108</v>
      </c>
      <c r="H42" s="29" t="str">
        <f>VLOOKUP($G42,'Anexo2. Controles'!$A:$T,2,FALSE)</f>
        <v>El profesional coordinador de laboratorio solicitara  y realizara el seguimiento al control de calidad interno y externo  evitando  asi resultados errados que  generaran perdidas de la confianza del servicio. </v>
      </c>
      <c r="I42" s="30" t="str">
        <f>VLOOKUP($G42,'Anexo2. Controles'!$A:$T,17,FALSE)</f>
        <v>Moderado</v>
      </c>
      <c r="J42" s="29" t="str">
        <f>VLOOKUP($G42,'Anexo2. Controles'!$A:$T,18,FALSE)</f>
        <v>Reducir</v>
      </c>
      <c r="K42" s="29" t="str">
        <f>VLOOKUP($G42,'Anexo2. Controles'!$A:$T,20,FALSE)</f>
        <v>NO</v>
      </c>
      <c r="L42" s="29" t="str">
        <f>VLOOKUP($G42,'Anexo2. Controles'!$A:$T,19,FALSE)</f>
        <v>*Se realiza inscripcion al control de calidad interno y externo                                                                                                         *se realiza seguimiento y retroalimentacion a los profesionales de Bacteriologia en su desempeño                                                                                                         </v>
      </c>
      <c r="M42" s="30"/>
      <c r="N42" s="30"/>
      <c r="O42" s="30"/>
      <c r="P42" s="30"/>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row>
    <row r="43" ht="15.75" customHeight="1">
      <c r="A43" s="32">
        <v>36.0</v>
      </c>
      <c r="B43" s="27" t="s">
        <v>58</v>
      </c>
      <c r="C43" s="28" t="s">
        <v>109</v>
      </c>
      <c r="D43" s="29" t="str">
        <f>VLOOKUP($A43,'Anexo1. Riesgos'!A:N,7,FALSE)</f>
        <v>Probabilidad de afectación economica o reputacional por multa y/o sanción del ente regulador debido a insuficiencia de talento humano </v>
      </c>
      <c r="E43" s="29" t="str">
        <f>VLOOKUP($A43,'Anexo1. Riesgos'!$A:$N,8,FALSE)</f>
        <v>Ejecución y administración de procesos</v>
      </c>
      <c r="F43" s="30" t="str">
        <f>VLOOKUP($A43,'Anexo1. Riesgos'!$A:$N,14,FALSE)</f>
        <v>Alto</v>
      </c>
      <c r="G43" s="32" t="s">
        <v>110</v>
      </c>
      <c r="H43" s="29" t="str">
        <f>VLOOKUP($G43,'Anexo2. Controles'!$A:$T,2,FALSE)</f>
        <v>SIN CONTROL</v>
      </c>
      <c r="I43" s="30" t="str">
        <f>VLOOKUP($G43,'Anexo2. Controles'!$A:$T,17,FALSE)</f>
        <v>Alto</v>
      </c>
      <c r="J43" s="29" t="str">
        <f>VLOOKUP($G43,'Anexo2. Controles'!$A:$T,18,FALSE)</f>
        <v>Reducir</v>
      </c>
      <c r="K43" s="29" t="str">
        <f>VLOOKUP($G43,'Anexo2. Controles'!$A:$T,20,FALSE)</f>
        <v>NO</v>
      </c>
      <c r="L43" s="29" t="str">
        <f>VLOOKUP($G43,'Anexo2. Controles'!$A:$T,19,FALSE)</f>
        <v>socializar los resultados que se encuentren en el cumplimiento de la programación. 
Referente realizará programación mensual a vacunadoras contemplando diferentes estrategias para el programa
Verificación de actas de ejecución de jornadas de vacunación
Vacunadores realizaran diferentes estrategias intra y extramurales para mejorar las coberturas de vacunación
Seguimiento al tablero de control  de metas de vacunación
Referente realiza verificación mensual del tablero de control del cumplimiento de metas</v>
      </c>
      <c r="M43" s="30"/>
      <c r="N43" s="30"/>
      <c r="O43" s="30"/>
      <c r="P43" s="30"/>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row>
    <row r="44" ht="15.75" customHeight="1">
      <c r="A44" s="32">
        <v>37.0</v>
      </c>
      <c r="B44" s="27" t="s">
        <v>111</v>
      </c>
      <c r="C44" s="28" t="s">
        <v>111</v>
      </c>
      <c r="D44" s="29" t="str">
        <f>VLOOKUP($A44,'Anexo1. Riesgos'!A:N,7,FALSE)</f>
        <v>Probabilidad de una afectación reputacional por multa o sanción del ente regulador debido al  incumplimiento de reportes </v>
      </c>
      <c r="E44" s="29" t="str">
        <f>VLOOKUP($A44,'Anexo1. Riesgos'!$A:$N,8,FALSE)</f>
        <v>Ejecución y administración de procesos</v>
      </c>
      <c r="F44" s="30" t="str">
        <f>VLOOKUP($A44,'Anexo1. Riesgos'!$A:$N,14,FALSE)</f>
        <v>Alto</v>
      </c>
      <c r="G44" s="32" t="s">
        <v>112</v>
      </c>
      <c r="H44" s="29" t="str">
        <f>VLOOKUP($G44,'Anexo2. Controles'!$A:$T,2,FALSE)</f>
        <v>El profesional de apoyo de planeación realizará seguimiento de las alertas de la matriz de reportes institucionales</v>
      </c>
      <c r="I44" s="30" t="str">
        <f>VLOOKUP($G44,'Anexo2. Controles'!$A:$T,17,FALSE)</f>
        <v>Moderado</v>
      </c>
      <c r="J44" s="29" t="str">
        <f>VLOOKUP($G44,'Anexo2. Controles'!$A:$T,18,FALSE)</f>
        <v>Reducir</v>
      </c>
      <c r="K44" s="29" t="str">
        <f>VLOOKUP($G44,'Anexo2. Controles'!$A:$T,20,FALSE)</f>
        <v>NO</v>
      </c>
      <c r="L44" s="29" t="str">
        <f>VLOOKUP($G44,'Anexo2. Controles'!$A:$T,19,FALSE)</f>
        <v>Enviar Correos Electronicos a los reponsables y comunicaciones verbales para dar cumplimiento.
El profesional de apoyo implementará una herramienta que le permita contener todos los reportes con sus fechas de vencimiento.</v>
      </c>
      <c r="M44" s="44"/>
      <c r="N44" s="44"/>
      <c r="O44" s="44"/>
      <c r="P44" s="4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row>
    <row r="45" ht="15.75" customHeight="1">
      <c r="A45" s="32">
        <v>38.0</v>
      </c>
      <c r="B45" s="27" t="s">
        <v>62</v>
      </c>
      <c r="C45" s="28" t="s">
        <v>113</v>
      </c>
      <c r="D45" s="29" t="str">
        <f>VLOOKUP($A45,'Anexo1. Riesgos'!A:N,7,FALSE)</f>
        <v>probabilidad de perdida de los recursos que no se ejecutan.</v>
      </c>
      <c r="E45" s="29" t="str">
        <f>VLOOKUP($A45,'Anexo1. Riesgos'!$A:$N,8,FALSE)</f>
        <v>ejeccucion y administracion de procesos</v>
      </c>
      <c r="F45" s="30" t="str">
        <f>VLOOKUP($A45,'Anexo1. Riesgos'!$A:$N,14,FALSE)</f>
        <v>Alto</v>
      </c>
      <c r="G45" s="32" t="s">
        <v>114</v>
      </c>
      <c r="H45" s="29" t="str">
        <f>VLOOKUP($G45,'Anexo2. Controles'!$A:$T,2,FALSE)</f>
        <v>La oficina de presupuesto envia el listado de las OPS con saldo sin ejecutar para revisión y liquidación</v>
      </c>
      <c r="I45" s="30" t="str">
        <f>VLOOKUP($G45,'Anexo2. Controles'!$A:$T,17,FALSE)</f>
        <v>Moderado</v>
      </c>
      <c r="J45" s="29" t="str">
        <f>VLOOKUP($G45,'Anexo2. Controles'!$A:$T,18,FALSE)</f>
        <v>Reducir</v>
      </c>
      <c r="K45" s="29" t="str">
        <f>VLOOKUP($G45,'Anexo2. Controles'!$A:$T,20,FALSE)</f>
        <v>NO</v>
      </c>
      <c r="L45" s="29" t="str">
        <f>VLOOKUP($G45,'Anexo2. Controles'!$A:$T,19,FALSE)</f>
        <v>SIN ACCIONES</v>
      </c>
      <c r="M45" s="44"/>
      <c r="N45" s="44"/>
      <c r="O45" s="44"/>
      <c r="P45" s="4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row>
    <row r="46" ht="15.75" customHeight="1">
      <c r="A46" s="32">
        <v>39.0</v>
      </c>
      <c r="B46" s="27" t="s">
        <v>23</v>
      </c>
      <c r="C46" s="28" t="s">
        <v>115</v>
      </c>
      <c r="D46" s="29" t="str">
        <f>VLOOKUP($A46,'Anexo1. Riesgos'!A:N,7,FALSE)</f>
        <v>Probabilidad  de una afectacion economica y reputacional por posibles sanciones del ente regulador, debido al incumplimiento y seguimiento del programa de talento humano</v>
      </c>
      <c r="E46" s="29" t="str">
        <f>VLOOKUP($A46,'Anexo1. Riesgos'!$A:$N,8,FALSE)</f>
        <v>Ejecución y administración de procesos</v>
      </c>
      <c r="F46" s="30" t="str">
        <f>VLOOKUP($A46,'Anexo1. Riesgos'!$A:$N,14,FALSE)</f>
        <v>Alto</v>
      </c>
      <c r="G46" s="32" t="s">
        <v>116</v>
      </c>
      <c r="H46" s="29" t="str">
        <f>VLOOKUP($G46,'Anexo2. Controles'!$A:$T,2,FALSE)</f>
        <v>El coordinador de talento humano implementa un programa de bienestar e incentivos y por medio de un cronograma ejecutara sus actividades</v>
      </c>
      <c r="I46" s="30" t="str">
        <f>VLOOKUP($G46,'Anexo2. Controles'!$A:$T,17,FALSE)</f>
        <v>Moderado</v>
      </c>
      <c r="J46" s="29" t="str">
        <f>VLOOKUP($G46,'Anexo2. Controles'!$A:$T,18,FALSE)</f>
        <v>Reducir</v>
      </c>
      <c r="K46" s="29" t="str">
        <f>VLOOKUP($G46,'Anexo2. Controles'!$A:$T,20,FALSE)</f>
        <v>NO</v>
      </c>
      <c r="L46" s="29" t="str">
        <f>VLOOKUP($G46,'Anexo2. Controles'!$A:$T,19,FALSE)</f>
        <v>Realizar seguimiento a las actividades propuestas en el cronograma del Plan de Bienestar e incentivos para alcanzar el 100% de ejecucion del mismo</v>
      </c>
      <c r="M46" s="30"/>
      <c r="N46" s="30"/>
      <c r="O46" s="30"/>
      <c r="P46" s="30"/>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row>
    <row r="47" ht="15.75" customHeight="1">
      <c r="A47" s="32">
        <v>40.0</v>
      </c>
      <c r="B47" s="27" t="s">
        <v>23</v>
      </c>
      <c r="C47" s="28" t="s">
        <v>115</v>
      </c>
      <c r="D47" s="29" t="str">
        <f>VLOOKUP($A47,'Anexo1. Riesgos'!A:N,7,FALSE)</f>
        <v>Probabilidad  de una afectacion economica y reputacional por posibles sanciones del ente regulador, debido al incumplimiento y seguimiento del programa institucional de capacitación</v>
      </c>
      <c r="E47" s="29" t="str">
        <f>VLOOKUP($A47,'Anexo1. Riesgos'!$A:$N,8,FALSE)</f>
        <v>Ejecución y administración de procesos</v>
      </c>
      <c r="F47" s="30" t="str">
        <f>VLOOKUP($A47,'Anexo1. Riesgos'!$A:$N,14,FALSE)</f>
        <v>Alto</v>
      </c>
      <c r="G47" s="32" t="s">
        <v>117</v>
      </c>
      <c r="H47" s="29" t="str">
        <f>VLOOKUP($G47,'Anexo2. Controles'!$A:$T,2,FALSE)</f>
        <v>El coordinador de talento humano implementa un programa istitucional de capacitacion y por medio de un cronograma ejecutara sus actividades</v>
      </c>
      <c r="I47" s="30" t="str">
        <f>VLOOKUP($G47,'Anexo2. Controles'!$A:$T,17,FALSE)</f>
        <v>Moderado</v>
      </c>
      <c r="J47" s="29" t="str">
        <f>VLOOKUP($G47,'Anexo2. Controles'!$A:$T,18,FALSE)</f>
        <v>Reducir</v>
      </c>
      <c r="K47" s="29" t="str">
        <f>VLOOKUP($G47,'Anexo2. Controles'!$A:$T,20,FALSE)</f>
        <v>NO</v>
      </c>
      <c r="L47" s="29" t="str">
        <f>VLOOKUP($G47,'Anexo2. Controles'!$A:$T,19,FALSE)</f>
        <v>Realizar seguimiento a las actividades propuestas en el cronograma del Plan de capacitacion para alcanzar el 100% de ejecucion del mismo</v>
      </c>
      <c r="M47" s="30"/>
      <c r="N47" s="30"/>
      <c r="O47" s="30"/>
      <c r="P47" s="30"/>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row>
    <row r="48" ht="15.75" customHeight="1">
      <c r="A48" s="32">
        <v>41.0</v>
      </c>
      <c r="B48" s="27" t="s">
        <v>77</v>
      </c>
      <c r="C48" s="28" t="s">
        <v>118</v>
      </c>
      <c r="D48" s="29" t="str">
        <f>VLOOKUP($A48,'Anexo1. Riesgos'!A:N,7,FALSE)</f>
        <v>Posibilidad de afectación reputacional y económico por una barrera administrativa y/o asistencial en la rápida ubicación del paciente en trámite de remisión en una IPS receptora debido a no claridad médica del trámite (pertinencia médica) del proceso; demoras por parte de entidades externas (EPS), por trámites administrativos própios del usuario (afiliación, portabilidad, red de apoyo, autorizaciones).</v>
      </c>
      <c r="E48" s="29" t="str">
        <f>VLOOKUP($A48,'Anexo1. Riesgos'!$A:$N,8,FALSE)</f>
        <v>Ejecución y
administración de
procesos</v>
      </c>
      <c r="F48" s="30" t="str">
        <f>VLOOKUP($A48,'Anexo1. Riesgos'!$A:$N,14,FALSE)</f>
        <v>Alto</v>
      </c>
      <c r="G48" s="32" t="s">
        <v>119</v>
      </c>
      <c r="H48" s="29" t="str">
        <f>VLOOKUP($G48,'Anexo2. Controles'!$A:$T,2,FALSE)</f>
        <v>SIN CONTROL</v>
      </c>
      <c r="I48" s="30" t="str">
        <f>VLOOKUP($G48,'Anexo2. Controles'!$A:$T,17,FALSE)</f>
        <v>Alto</v>
      </c>
      <c r="J48" s="29" t="str">
        <f>VLOOKUP($G48,'Anexo2. Controles'!$A:$T,18,FALSE)</f>
        <v>Reducir</v>
      </c>
      <c r="K48" s="29" t="str">
        <f>VLOOKUP($G48,'Anexo2. Controles'!$A:$T,20,FALSE)</f>
        <v>NO</v>
      </c>
      <c r="L48" s="29" t="str">
        <f>VLOOKUP($G48,'Anexo2. Controles'!$A:$T,19,FALSE)</f>
        <v>Coordinador médico socializa cada uno de los profesionales médicos temas de pertinencia médica para los trámites de remisión, como los respectivos soportes y notas que deben soportar dichos trámites  por medio de charlas pretest y postest
Trabajo social identifica los casos con barrera de acceso y continuidad del proceso de atención de remisión dando oportuno cumplimiento al trámite con respectivo registro en historia clínica
Referente de referencia realizará revisión a todo trámite de remisión ingresado, dando respuesta a la oportunidad y claridad de los trámites, realizando correcciones al mismo proceso (justificación del objeto de la remisión, soportes diagnósticos, documentación completa, diagnósticos claros, descripción médica detallado de la condición real del paciente).</v>
      </c>
      <c r="M48" s="30"/>
      <c r="N48" s="30"/>
      <c r="O48" s="30"/>
      <c r="P48" s="30"/>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row>
    <row r="49" ht="15.75" customHeight="1">
      <c r="A49" s="32">
        <v>42.0</v>
      </c>
      <c r="B49" s="27" t="s">
        <v>120</v>
      </c>
      <c r="C49" s="28" t="s">
        <v>121</v>
      </c>
      <c r="D49" s="29" t="str">
        <f>VLOOKUP($A49,'Anexo1. Riesgos'!A:N,7,FALSE)</f>
        <v>Probabilidad de una afectacion economica y reputacional por hallazgo de vulnerabilidad de la salud del paciente por una mala practica debido a la no adherencia en la realizacion de los controles pertienentes del servicio. </v>
      </c>
      <c r="E49" s="29" t="str">
        <f>VLOOKUP($A49,'Anexo1. Riesgos'!$A:$N,8,FALSE)</f>
        <v>Usuarios, productos y prácticas</v>
      </c>
      <c r="F49" s="30" t="str">
        <f>VLOOKUP($A49,'Anexo1. Riesgos'!$A:$N,14,FALSE)</f>
        <v>Alto</v>
      </c>
      <c r="G49" s="32" t="s">
        <v>122</v>
      </c>
      <c r="H49" s="29" t="str">
        <f>VLOOKUP($G49,'Anexo2. Controles'!$A:$T,2,FALSE)</f>
        <v>El profesional referente de cirugia realizara capacitacion de retroalimentacion en cuento a la realizacion de las listas de chequeo que se deben practicar al paciente </v>
      </c>
      <c r="I49" s="30" t="str">
        <f>VLOOKUP($G49,'Anexo2. Controles'!$A:$T,17,FALSE)</f>
        <v>Alto</v>
      </c>
      <c r="J49" s="29" t="str">
        <f>VLOOKUP($G49,'Anexo2. Controles'!$A:$T,18,FALSE)</f>
        <v>Reducir</v>
      </c>
      <c r="K49" s="29" t="str">
        <f>VLOOKUP($G49,'Anexo2. Controles'!$A:$T,20,FALSE)</f>
        <v>NO</v>
      </c>
      <c r="L49" s="29" t="str">
        <f>VLOOKUP($G49,'Anexo2. Controles'!$A:$T,19,FALSE)</f>
        <v>Probabilidad de una afectacion economica y reputacional por hallazgo de vulnerabilidad de la salud del paciente por una mala practica debido a la no adherencia en la realizacion de los controles pertienentes del servicio.</v>
      </c>
      <c r="M49" s="30"/>
      <c r="N49" s="30"/>
      <c r="O49" s="30"/>
      <c r="P49" s="30"/>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row>
    <row r="50" ht="15.75" customHeight="1">
      <c r="A50" s="32">
        <v>43.0</v>
      </c>
      <c r="B50" s="27" t="s">
        <v>120</v>
      </c>
      <c r="C50" s="28" t="s">
        <v>121</v>
      </c>
      <c r="D50" s="29" t="str">
        <f>VLOOKUP($A50,'Anexo1. Riesgos'!A:N,7,FALSE)</f>
        <v>Probabilidad de una afectacion economica y reputacionla por hallazgo de vulnerabilidad de la salud del paciente por una mala practica por la no realización del proceso adecuado en la estrilizacion del instrumental quirurgico. </v>
      </c>
      <c r="E50" s="29" t="str">
        <f>VLOOKUP($A50,'Anexo1. Riesgos'!$A:$N,8,FALSE)</f>
        <v>Usuarios, productos y prácticas</v>
      </c>
      <c r="F50" s="30" t="str">
        <f>VLOOKUP($A50,'Anexo1. Riesgos'!$A:$N,14,FALSE)</f>
        <v>Alto</v>
      </c>
      <c r="G50" s="32" t="s">
        <v>123</v>
      </c>
      <c r="H50" s="29" t="str">
        <f>VLOOKUP($G50,'Anexo2. Controles'!$A:$T,2,FALSE)</f>
        <v>El profesional referente de cirugia junto con la instrumentadora quirurgica de la central de esterilización realizara capacitacion de retroalimentacion con respecto a la realizacion del lavado de instrumental y esterilizacion basado en el manual de buenas practicas reglamentario. </v>
      </c>
      <c r="I50" s="30" t="str">
        <f>VLOOKUP($G50,'Anexo2. Controles'!$A:$T,17,FALSE)</f>
        <v>Alto</v>
      </c>
      <c r="J50" s="29" t="str">
        <f>VLOOKUP($G50,'Anexo2. Controles'!$A:$T,18,FALSE)</f>
        <v>Reducir</v>
      </c>
      <c r="K50" s="29" t="str">
        <f>VLOOKUP($G50,'Anexo2. Controles'!$A:$T,20,FALSE)</f>
        <v>NO</v>
      </c>
      <c r="L50" s="29" t="str">
        <f>VLOOKUP($G50,'Anexo2. Controles'!$A:$T,19,FALSE)</f>
        <v>Probabilidad de una afectacion economica y reputacionla por hallazgo de vulnerabilidad de la salud del paciente por una mala practica por la no realización del proceso adecuado en la estrilizacion del instrumental quirurgico.</v>
      </c>
      <c r="M50" s="30"/>
      <c r="N50" s="30"/>
      <c r="O50" s="30"/>
      <c r="P50" s="30"/>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row>
    <row r="51" ht="15.75" customHeight="1">
      <c r="A51" s="32">
        <v>44.0</v>
      </c>
      <c r="B51" s="27" t="s">
        <v>58</v>
      </c>
      <c r="C51" s="28" t="s">
        <v>124</v>
      </c>
      <c r="D51" s="29" t="str">
        <f>VLOOKUP($A51,'Anexo1. Riesgos'!A:N,7,FALSE)</f>
        <v>Posibilidad de afectación Económica y Reputacional por inadecuada identificación de paciente de salud mental (conducta  suicida, violencia, trastorno mental,  consumo de SPA) en consecuencia al desconocimiento de los criterios de identificación del riesgo en pacientes con enfermedad mental.</v>
      </c>
      <c r="E51" s="29" t="str">
        <f>VLOOKUP($A51,'Anexo1. Riesgos'!$A:$N,8,FALSE)</f>
        <v>Usuarios, productos y prácticas</v>
      </c>
      <c r="F51" s="30" t="str">
        <f>VLOOKUP($A51,'Anexo1. Riesgos'!$A:$N,14,FALSE)</f>
        <v>Alto</v>
      </c>
      <c r="G51" s="32" t="s">
        <v>125</v>
      </c>
      <c r="H51" s="29" t="str">
        <f>VLOOKUP($G51,'Anexo2. Controles'!$A:$T,2,FALSE)</f>
        <v>Referente  salud mental  realiza  busqueda  activa  de eventos  salud  mentaL mediante reporte de epidemiología</v>
      </c>
      <c r="I51" s="45" t="str">
        <f>VLOOKUP($G51,'Anexo2. Controles'!$A:$T,17,FALSE)</f>
        <v>Alto</v>
      </c>
      <c r="J51" s="29" t="str">
        <f>VLOOKUP($G51,'Anexo2. Controles'!$A:$T,18,FALSE)</f>
        <v>Reducir</v>
      </c>
      <c r="K51" s="29" t="str">
        <f>VLOOKUP($G51,'Anexo2. Controles'!$A:$T,20,FALSE)</f>
        <v>NO</v>
      </c>
      <c r="L51" s="29" t="str">
        <f>VLOOKUP($G51,'Anexo2. Controles'!$A:$T,19,FALSE)</f>
        <v>Ronda diaria busqueda activa   eventos   salud  mental,  registro  en  formato PSI_FTO_04
Referente de Salud Mental realiza
socialización de criterios  sobre riesgos del paciente  con  enfermedad mental  activacion  de   ruta.
Cronograma plan capacitacion  eventos  salud  mental, informe sobre actividades  desarrolladas  el  PIC (plan de intervenciones colectivas) en  donde se realizan actividades psicoeducativas que contribuyan al bienestar mental y emocional de la población del municipio de soacha.</v>
      </c>
      <c r="M51" s="30" t="s">
        <v>126</v>
      </c>
      <c r="N51" s="30"/>
      <c r="O51" s="30"/>
      <c r="P51" s="30"/>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row>
    <row r="52" ht="15.75" customHeight="1">
      <c r="A52" s="32">
        <v>45.0</v>
      </c>
      <c r="B52" s="27" t="s">
        <v>77</v>
      </c>
      <c r="C52" s="28" t="s">
        <v>127</v>
      </c>
      <c r="D52" s="29" t="str">
        <f>VLOOKUP($A52,'Anexo1. Riesgos'!A:N,7,FALSE)</f>
        <v>Probabilidad de afectacion reputacional y económica que inpactan   el seguimiento de la opoblacion  debido a la inasistencia  a las citas asignadas </v>
      </c>
      <c r="E52" s="29" t="str">
        <f>VLOOKUP($A52,'Anexo1. Riesgos'!$A:$N,8,FALSE)</f>
        <v>USUARIO PRODCUTOS Y PRACTICAS</v>
      </c>
      <c r="F52" s="30" t="str">
        <f>VLOOKUP($A52,'Anexo1. Riesgos'!$A:$N,14,FALSE)</f>
        <v>Moderado</v>
      </c>
      <c r="G52" s="32" t="s">
        <v>128</v>
      </c>
      <c r="H52" s="29" t="str">
        <f>VLOOKUP($G52,'Anexo2. Controles'!$A:$T,2,FALSE)</f>
        <v>SIN CONTROL</v>
      </c>
      <c r="I52" s="30" t="str">
        <f>VLOOKUP($G52,'Anexo2. Controles'!$A:$T,17,FALSE)</f>
        <v>Moderado</v>
      </c>
      <c r="J52" s="29" t="str">
        <f>VLOOKUP($G52,'Anexo2. Controles'!$A:$T,18,FALSE)</f>
        <v>Reducir</v>
      </c>
      <c r="K52" s="29" t="str">
        <f>VLOOKUP($G52,'Anexo2. Controles'!$A:$T,20,FALSE)</f>
        <v>NO</v>
      </c>
      <c r="L52" s="29" t="str">
        <f>VLOOKUP($G52,'Anexo2. Controles'!$A:$T,19,FALSE)</f>
        <v>El profesional de terceros garantiza el seguimiento  telefonico  previo  a los paciente con cita programada  </v>
      </c>
      <c r="M52" s="30"/>
      <c r="N52" s="30"/>
      <c r="O52" s="30"/>
      <c r="P52" s="30"/>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row>
    <row r="53" ht="15.75" customHeight="1">
      <c r="A53" s="32">
        <v>46.0</v>
      </c>
      <c r="B53" s="27" t="s">
        <v>77</v>
      </c>
      <c r="C53" s="28" t="s">
        <v>129</v>
      </c>
      <c r="D53" s="29" t="str">
        <f>VLOOKUP($A53,'Anexo1. Riesgos'!A:N,7,FALSE)</f>
        <v>Posibilidad de Afectacion reputacional por queja o reclamo de un usuario debido al desconocimiento de informacion realcionadas con las interconsultas al area de Trabajo Social y con la Gestion de Barreras de Acceso.</v>
      </c>
      <c r="E53" s="29" t="str">
        <f>VLOOKUP($A53,'Anexo1. Riesgos'!$A:$N,8,FALSE)</f>
        <v>Ejecución y 
administración de 
procesos</v>
      </c>
      <c r="F53" s="30" t="str">
        <f>VLOOKUP($A53,'Anexo1. Riesgos'!$A:$N,14,FALSE)</f>
        <v>Alto</v>
      </c>
      <c r="G53" s="32" t="s">
        <v>130</v>
      </c>
      <c r="H53" s="29" t="str">
        <f>VLOOKUP($G53,'Anexo2. Controles'!$A:$T,2,FALSE)</f>
        <v>SIN CONTROL</v>
      </c>
      <c r="I53" s="30" t="str">
        <f>VLOOKUP($G53,'Anexo2. Controles'!$A:$T,17,FALSE)</f>
        <v>Moderado</v>
      </c>
      <c r="J53" s="29" t="str">
        <f>VLOOKUP($G53,'Anexo2. Controles'!$A:$T,18,FALSE)</f>
        <v>Reducir</v>
      </c>
      <c r="K53" s="29" t="str">
        <f>VLOOKUP($G53,'Anexo2. Controles'!$A:$T,20,FALSE)</f>
        <v>NO</v>
      </c>
      <c r="L53" s="29" t="str">
        <f>VLOOKUP($G53,'Anexo2. Controles'!$A:$T,19,FALSE)</f>
        <v>El lider de Trabajo Social socializara cada uno de los protocolos que implementa el area de Trabajo Social a traves de las interconsultas y la Gestion de Barreras de Acceso a traves de videos, capacitaciones, test.
El equipo de Trabajo Social verificara el motivo de interconsulta y la barrera de acceso que requiere gestion por parte del area a traves del sistema Dinamica y la informacion verificada en Ronda.
La lider de Trabajo Social en conjunto con el equipo de comunicaciones diseñara  una pieza comunicativa que permita dar a conocer a la comunidad las rutas de atencion </v>
      </c>
      <c r="M53" s="30"/>
      <c r="N53" s="30"/>
      <c r="O53" s="30"/>
      <c r="P53" s="30"/>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row>
    <row r="54" ht="15.75" customHeight="1">
      <c r="A54" s="32">
        <v>47.0</v>
      </c>
      <c r="B54" s="27" t="s">
        <v>131</v>
      </c>
      <c r="C54" s="28" t="s">
        <v>132</v>
      </c>
      <c r="D54" s="29" t="str">
        <f>VLOOKUP($A54,'Anexo1. Riesgos'!A:N,7,FALSE)</f>
        <v>Propabilidad de afectación económica por PQRD analizando como causa inmediata, las barreras administrativas en la atencion, auditoria interna, Evidenciando la causa raiz a la mala adherencia a los protocolos institucionales. </v>
      </c>
      <c r="E54" s="29" t="str">
        <f>VLOOKUP($A54,'Anexo1. Riesgos'!$A:$N,8,FALSE)</f>
        <v>Ejecucion y administración de procesos.</v>
      </c>
      <c r="F54" s="30" t="str">
        <f>VLOOKUP($A54,'Anexo1. Riesgos'!$A:$N,14,FALSE)</f>
        <v>Extremo</v>
      </c>
      <c r="G54" s="32" t="s">
        <v>133</v>
      </c>
      <c r="H54" s="29" t="str">
        <f>VLOOKUP($G54,'Anexo2. Controles'!$A:$T,2,FALSE)</f>
        <v>SIN CONTROL</v>
      </c>
      <c r="I54" s="30" t="str">
        <f>VLOOKUP($G54,'Anexo2. Controles'!$A:$T,17,FALSE)</f>
        <v>Alto</v>
      </c>
      <c r="J54" s="29" t="str">
        <f>VLOOKUP($G54,'Anexo2. Controles'!$A:$T,18,FALSE)</f>
        <v>Reducir</v>
      </c>
      <c r="K54" s="29" t="str">
        <f>VLOOKUP($G54,'Anexo2. Controles'!$A:$T,20,FALSE)</f>
        <v>NO</v>
      </c>
      <c r="L54" s="29" t="str">
        <f>VLOOKUP($G54,'Anexo2. Controles'!$A:$T,19,FALSE)</f>
        <v>El profesional de urgencias garantiza la socialziación y medición de la adherencia a los protocolos institucionales.</v>
      </c>
      <c r="M54" s="30"/>
      <c r="N54" s="30"/>
      <c r="O54" s="30"/>
      <c r="P54" s="30"/>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row>
    <row r="55" ht="15.75" customHeight="1">
      <c r="A55" s="33">
        <v>48.0</v>
      </c>
      <c r="B55" s="46" t="s">
        <v>26</v>
      </c>
      <c r="C55" s="46" t="s">
        <v>134</v>
      </c>
      <c r="D55" s="46" t="str">
        <f>VLOOKUP($A55,'Anexo1. Riesgos'!A:N,7,FALSE)</f>
        <v>Posibilidad  de afectación económica por multa o sanción del ente regulador, debido al incumplimiento de los mantenimientos preventivos y correctivos.</v>
      </c>
      <c r="E55" s="46" t="str">
        <f>VLOOKUP($A55,'Anexo1. Riesgos'!$A:$N,8,FALSE)</f>
        <v>Ejecución y administración de procesos</v>
      </c>
      <c r="F55" s="30" t="str">
        <f>VLOOKUP($A55,'Anexo1. Riesgos'!$A:$N,14,FALSE)</f>
        <v>Alto</v>
      </c>
      <c r="G55" s="32" t="s">
        <v>135</v>
      </c>
      <c r="H55" s="29" t="str">
        <f>VLOOKUP($G55,'Anexo2. Controles'!$A:$T,2,FALSE)</f>
        <v>Ejecución del plan de mantenimiento por el talento humano (auxiliares de mantenimiento) de Recursos Fisicos, con una periodicidad y inspección semanal, con evidencias de registro fotografico, registro en cronograma de mantenimiento. </v>
      </c>
      <c r="I55" s="30" t="str">
        <f>VLOOKUP($G55,'Anexo2. Controles'!$A:$T,17,FALSE)</f>
        <v>Moderado</v>
      </c>
      <c r="J55" s="29" t="str">
        <f>VLOOKUP($G55,'Anexo2. Controles'!$A:$T,18,FALSE)</f>
        <v>Reducir</v>
      </c>
      <c r="K55" s="29" t="str">
        <f>VLOOKUP($G55,'Anexo2. Controles'!$A:$T,20,FALSE)</f>
        <v>NO</v>
      </c>
      <c r="L55" s="29" t="str">
        <f>VLOOKUP($G55,'Anexo2. Controles'!$A:$T,19,FALSE)</f>
        <v>Socializar los resultados que se encuentren en el cumplimiento de la programación. 
</v>
      </c>
      <c r="M55" s="30"/>
      <c r="N55" s="30"/>
      <c r="O55" s="30"/>
      <c r="P55" s="30"/>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row>
    <row r="56" ht="15.75" customHeight="1">
      <c r="A56" s="37">
        <v>48.0</v>
      </c>
      <c r="B56" s="38" t="s">
        <v>26</v>
      </c>
      <c r="C56" s="38" t="s">
        <v>134</v>
      </c>
      <c r="D56" s="38" t="str">
        <f>VLOOKUP($A56,'Anexo1. Riesgos'!A:N,7,FALSE)</f>
        <v>Posibilidad  de afectación económica por multa o sanción del ente regulador, debido al incumplimiento de los mantenimientos preventivos y correctivos.</v>
      </c>
      <c r="E56" s="39" t="str">
        <f>VLOOKUP($A56,'Anexo1. Riesgos'!$A:$N,8,FALSE)</f>
        <v>Ejecución y administración de procesos</v>
      </c>
      <c r="F56" s="30" t="str">
        <f>VLOOKUP($A56,'Anexo1. Riesgos'!$A:$N,14,FALSE)</f>
        <v>Alto</v>
      </c>
      <c r="G56" s="32" t="s">
        <v>136</v>
      </c>
      <c r="H56" s="29" t="str">
        <f>VLOOKUP($G56,'Anexo2. Controles'!$A:$T,2,FALSE)</f>
        <v>El personal de recuros físicos realiza mantenimientos correctivos a la infraestructura y/o equipos a cargo de los auxiliares de mantenimiento con un periodicidad dependiendo de las solicitudes requeridas</v>
      </c>
      <c r="I56" s="30" t="str">
        <f>VLOOKUP($G56,'Anexo2. Controles'!$A:$T,17,FALSE)</f>
        <v>Moderado</v>
      </c>
      <c r="J56" s="29" t="str">
        <f>VLOOKUP($G56,'Anexo2. Controles'!$A:$T,18,FALSE)</f>
        <v>Reducir</v>
      </c>
      <c r="K56" s="29" t="str">
        <f>VLOOKUP($G56,'Anexo2. Controles'!$A:$T,20,FALSE)</f>
        <v>NO</v>
      </c>
      <c r="L56" s="29" t="str">
        <f>VLOOKUP($G56,'Anexo2. Controles'!$A:$T,19,FALSE)</f>
        <v>Verificación de actas de ejecución </v>
      </c>
      <c r="M56" s="30"/>
      <c r="N56" s="30"/>
      <c r="O56" s="30"/>
      <c r="P56" s="30"/>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row>
    <row r="57" ht="15.75" customHeight="1">
      <c r="A57" s="32">
        <v>49.0</v>
      </c>
      <c r="B57" s="27" t="s">
        <v>58</v>
      </c>
      <c r="C57" s="28" t="s">
        <v>137</v>
      </c>
      <c r="D57" s="29" t="str">
        <f>VLOOKUP($A57,'Anexo1. Riesgos'!A:N,7,FALSE)</f>
        <v>Probabilidad  de afectacion economica o reputacional por una glosa o demanda debido a la falta tamizajes y encuestas en la consulta de creimiento y desarrollo según edad definidos en el lineamiento tecnico y operativo de la Res 3280 de 2018 y Res 3100 de 2019 (SUHA).</v>
      </c>
      <c r="E57" s="29" t="str">
        <f>VLOOKUP($A57,'Anexo1. Riesgos'!$A:$N,8,FALSE)</f>
        <v>Ejecucion y administracion de procesos</v>
      </c>
      <c r="F57" s="30" t="str">
        <f>VLOOKUP($A57,'Anexo1. Riesgos'!$A:$N,14,FALSE)</f>
        <v>Alto</v>
      </c>
      <c r="G57" s="32" t="s">
        <v>138</v>
      </c>
      <c r="H57" s="29" t="str">
        <f>VLOOKUP($G57,'Anexo2. Controles'!$A:$T,2,FALSE)</f>
        <v>El referente de cronicos realiza la aplicación de auditorias de acuerdo a la GPC y Lineamiento tecnico y operativo de Res 3280 de 2018 (CyD) con su respectiva listas de chequeo a los cursos de vida de primera infancia e infancia.</v>
      </c>
      <c r="I57" s="30" t="str">
        <f>VLOOKUP($G57,'Anexo2. Controles'!$A:$T,17,FALSE)</f>
        <v>Alto</v>
      </c>
      <c r="J57" s="29" t="str">
        <f>VLOOKUP($G57,'Anexo2. Controles'!$A:$T,18,FALSE)</f>
        <v>Reducir</v>
      </c>
      <c r="K57" s="29" t="str">
        <f>VLOOKUP($G57,'Anexo2. Controles'!$A:$T,20,FALSE)</f>
        <v>NO</v>
      </c>
      <c r="L57" s="29" t="str">
        <f>VLOOKUP($G57,'Anexo2. Controles'!$A:$T,19,FALSE)</f>
        <v>Socializar los resultados de auditoria en hc según curso de vida de la res 3280 de 2018 a los profesionales.
Planes de mejora y cierre del ciclo de auditoria GPC.                                           Evaluacion listas de chequeo primera infancia e infancia.
Capacitacion a personal de sedes en lineamiento tecnico y operativo Res 3280 de 2018 curos de vida primera infancia e infancia.
Mesas de trabajo con el area de sistemas para ajuste de historia clinica segun Res 3280 de 2018.    </v>
      </c>
      <c r="M57" s="30" t="s">
        <v>139</v>
      </c>
      <c r="N57" s="30"/>
      <c r="O57" s="30"/>
      <c r="P57" s="30"/>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row>
    <row r="58" ht="15.75" customHeight="1">
      <c r="A58" s="32">
        <v>50.0</v>
      </c>
      <c r="B58" s="27" t="s">
        <v>58</v>
      </c>
      <c r="C58" s="28" t="s">
        <v>140</v>
      </c>
      <c r="D58" s="29" t="str">
        <f>VLOOKUP($A58,'Anexo1. Riesgos'!A:N,7,FALSE)</f>
        <v>Probabilidad  de afectacion economica o reputacional por una glosa o demanda debido incumplimiento y a la poca informacion capturada desde historia clinica y fallas enm el software en el proceso de atencion mediante el control prenatal</v>
      </c>
      <c r="E58" s="29" t="str">
        <f>VLOOKUP($A58,'Anexo1. Riesgos'!$A:$N,8,FALSE)</f>
        <v>Usuarios, productos y prácticas</v>
      </c>
      <c r="F58" s="30" t="str">
        <f>VLOOKUP($A58,'Anexo1. Riesgos'!$A:$N,14,FALSE)</f>
        <v>Alto</v>
      </c>
      <c r="G58" s="32" t="s">
        <v>141</v>
      </c>
      <c r="H58" s="29" t="str">
        <f>VLOOKUP($G58,'Anexo2. Controles'!$A:$T,2,FALSE)</f>
        <v>SIN CONTROL</v>
      </c>
      <c r="I58" s="30" t="str">
        <f>VLOOKUP($G58,'Anexo2. Controles'!$A:$T,17,FALSE)</f>
        <v>Alto</v>
      </c>
      <c r="J58" s="29" t="str">
        <f>VLOOKUP($G58,'Anexo2. Controles'!$A:$T,18,FALSE)</f>
        <v>Reducir</v>
      </c>
      <c r="K58" s="29" t="str">
        <f>VLOOKUP($G58,'Anexo2. Controles'!$A:$T,20,FALSE)</f>
        <v>NO</v>
      </c>
      <c r="L58" s="29" t="str">
        <f>VLOOKUP($G58,'Anexo2. Controles'!$A:$T,19,FALSE)</f>
        <v>Capacitacion a personal de sedes sobre Diligenciaminto de HC de Atencion Prenatal. Socailizacion del Kardex de Gestantes al profesional medico de las sedes- Evaluacion de listas de chequeo aplicadas a Historia Clinica Digital de atencion Prenatal a todas las sedes. - Planes de mejora a cada profesional de acuerdoa los hallazgos encontrados en la evaluacion de las listas de Chequeo. 
El referente de Salud Sexual y Reproductiva realiza mesas de trabajo con referente de Dinamica para ajustes y parametrizacion de Historia Clinica  de Atencion Prenatal. - Aplicación de listas de chequeo a Historia Clinica de Atencion Prenatal Digital, dado que a la fecha se tiene plan de contingencia por fallo en HC de Dinamica Gerencial.</v>
      </c>
      <c r="M58" s="30" t="s">
        <v>142</v>
      </c>
      <c r="N58" s="30"/>
      <c r="O58" s="30"/>
      <c r="P58" s="30"/>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row>
    <row r="59" ht="15.75" customHeight="1">
      <c r="A59" s="32">
        <v>51.0</v>
      </c>
      <c r="B59" s="27" t="s">
        <v>143</v>
      </c>
      <c r="C59" s="28" t="s">
        <v>144</v>
      </c>
      <c r="D59" s="29" t="str">
        <f>VLOOKUP($A59,'Anexo1. Riesgos'!A:N,7,FALSE)</f>
        <v>Probabilidad de afectación económica y reputacional que se genera por multa y sanción del ente regulador debido a inadecuada segregación de residuos</v>
      </c>
      <c r="E59" s="29" t="str">
        <f>VLOOKUP($A59,'Anexo1. Riesgos'!$A:$N,8,FALSE)</f>
        <v>Ejecución y administración de procesos</v>
      </c>
      <c r="F59" s="30" t="str">
        <f>VLOOKUP($A59,'Anexo1. Riesgos'!$A:$N,14,FALSE)</f>
        <v>Alto</v>
      </c>
      <c r="G59" s="32" t="s">
        <v>145</v>
      </c>
      <c r="H59" s="29" t="str">
        <f>VLOOKUP($G59,'Anexo2. Controles'!$A:$T,2,FALSE)</f>
        <v>SIN CONTROL</v>
      </c>
      <c r="I59" s="30" t="str">
        <f>VLOOKUP($G59,'Anexo2. Controles'!$A:$T,17,FALSE)</f>
        <v>Moderado</v>
      </c>
      <c r="J59" s="29" t="str">
        <f>VLOOKUP($G59,'Anexo2. Controles'!$A:$T,18,FALSE)</f>
        <v>Reducir</v>
      </c>
      <c r="K59" s="29" t="str">
        <f>VLOOKUP($G59,'Anexo2. Controles'!$A:$T,20,FALSE)</f>
        <v>NO</v>
      </c>
      <c r="L59" s="29" t="str">
        <f>VLOOKUP($G59,'Anexo2. Controles'!$A:$T,19,FALSE)</f>
        <v>El referente ambiental se encarga de realizar capacitaciones al personal en aras de dar cumplimiento y a la correcta segregación de residuos en la Institución</v>
      </c>
      <c r="M59" s="30"/>
      <c r="N59" s="30"/>
      <c r="O59" s="30"/>
      <c r="P59" s="30"/>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row>
    <row r="60" ht="15.75" customHeight="1">
      <c r="A60" s="32">
        <v>52.0</v>
      </c>
      <c r="B60" s="27" t="s">
        <v>58</v>
      </c>
      <c r="C60" s="28" t="s">
        <v>59</v>
      </c>
      <c r="D60" s="29" t="str">
        <f>VLOOKUP($A60,'Anexo1. Riesgos'!A:N,7,FALSE)</f>
        <v>Posibilidad de afectación económica  y reputacional, por multa y sanciones del organismo de control debido a la no aplicación de las normas establecidas en seguridad del paciente.
</v>
      </c>
      <c r="E60" s="29" t="str">
        <f>VLOOKUP($A60,'Anexo1. Riesgos'!$A:$N,8,FALSE)</f>
        <v>Usuarios, productos y prácticas</v>
      </c>
      <c r="F60" s="30" t="str">
        <f>VLOOKUP($A60,'Anexo1. Riesgos'!$A:$N,14,FALSE)</f>
        <v>Extremo</v>
      </c>
      <c r="G60" s="32" t="s">
        <v>146</v>
      </c>
      <c r="H60" s="29" t="str">
        <f>VLOOKUP($G60,'Anexo2. Controles'!$A:$T,2,FALSE)</f>
        <v>El coordinador realiza evaluación de auditoria de manera concurrente las actividades que deben llevar a cabo los funcionarios del servicio de odontología. </v>
      </c>
      <c r="I60" s="30" t="str">
        <f>VLOOKUP($G60,'Anexo2. Controles'!$A:$T,17,FALSE)</f>
        <v>Alto</v>
      </c>
      <c r="J60" s="29" t="str">
        <f>VLOOKUP($G60,'Anexo2. Controles'!$A:$T,18,FALSE)</f>
        <v>Reducir</v>
      </c>
      <c r="K60" s="29" t="str">
        <f>VLOOKUP($G60,'Anexo2. Controles'!$A:$T,20,FALSE)</f>
        <v>NO</v>
      </c>
      <c r="L60" s="29" t="str">
        <f>VLOOKUP($G60,'Anexo2. Controles'!$A:$T,19,FALSE)</f>
        <v>En conjunto con los referentes de seguridad del paciente y de manera continua (mensual)se capacitará y evaluará a los funcionarios del area de odontología en todos los aspectos que favorezcan el control de los incidentes y por ende la no aparición de eventos adversos.
evaluarán de manera concurrente las actividades que deben llevar a cabo los funcionarios del servicio de odontología.</v>
      </c>
      <c r="M60" s="30"/>
      <c r="N60" s="30"/>
      <c r="O60" s="30"/>
      <c r="P60" s="30"/>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row>
    <row r="61" ht="15.75" customHeight="1">
      <c r="A61" s="32">
        <v>53.0</v>
      </c>
      <c r="B61" s="27" t="s">
        <v>26</v>
      </c>
      <c r="C61" s="28" t="s">
        <v>147</v>
      </c>
      <c r="D61" s="29" t="str">
        <f>VLOOKUP($A61,'Anexo1. Riesgos'!A:N,7,FALSE)</f>
        <v>Probabilidad  de una afectacion economica y reputacional al no tener un control efectivo de los activos que forman parte de la Institucion.</v>
      </c>
      <c r="E61" s="29" t="str">
        <f>VLOOKUP($A61,'Anexo1. Riesgos'!$A:$N,8,FALSE)</f>
        <v>Ejecucion y adminsitracion de procesos</v>
      </c>
      <c r="F61" s="30" t="str">
        <f>VLOOKUP($A61,'Anexo1. Riesgos'!$A:$N,14,FALSE)</f>
        <v>Moderado</v>
      </c>
      <c r="G61" s="32" t="s">
        <v>148</v>
      </c>
      <c r="H61" s="29" t="str">
        <f>VLOOKUP($G61,'Anexo2. Controles'!$A:$T,2,FALSE)</f>
        <v>El profesional de activos fijos registra y realiza validación mediante formato codigo RF-FTO-13 el reporte de los traslados y movimientos que se realizan entre  los puestos, centros sedes, proceso y areas
Se cuenta con poliza de aseguramiento de los activos fijos.</v>
      </c>
      <c r="I61" s="30" t="str">
        <f>VLOOKUP($G61,'Anexo2. Controles'!$A:$T,17,FALSE)</f>
        <v>Moderado</v>
      </c>
      <c r="J61" s="29" t="str">
        <f>VLOOKUP($G61,'Anexo2. Controles'!$A:$T,18,FALSE)</f>
        <v>Reducir</v>
      </c>
      <c r="K61" s="29" t="str">
        <f>VLOOKUP($G61,'Anexo2. Controles'!$A:$T,20,FALSE)</f>
        <v>NO</v>
      </c>
      <c r="L61" s="29" t="str">
        <f>VLOOKUP($G61,'Anexo2. Controles'!$A:$T,19,FALSE)</f>
        <v>Realizar el seguimiento al resporte de traslados.
Socializar a todas las areas y procesos la importancia del reporte al proceso de activos fijos de los movimientos que se realizan 
El proceso de activos fijos tiene el registro de los activos fijos que tiene la institucion en el software de dinamica Gerencial .Net, modulo de activos fijos, actualizando la ubicacion y responables de los bienes muebles.</v>
      </c>
      <c r="M61" s="30"/>
      <c r="N61" s="30"/>
      <c r="O61" s="30"/>
      <c r="P61" s="30"/>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row>
    <row r="62" ht="15.75" customHeight="1">
      <c r="A62" s="32">
        <v>54.0</v>
      </c>
      <c r="B62" s="27" t="s">
        <v>26</v>
      </c>
      <c r="C62" s="28" t="s">
        <v>147</v>
      </c>
      <c r="D62" s="29" t="str">
        <f>VLOOKUP($A62,'Anexo1. Riesgos'!A:N,7,FALSE)</f>
        <v>Afectación económica por sanción del ente regulador debido a la evasión y/o pago inoportuno de impuestos prediales, generando pago de intereses</v>
      </c>
      <c r="E62" s="29" t="str">
        <f>VLOOKUP($A62,'Anexo1. Riesgos'!$A:$N,8,FALSE)</f>
        <v>Ejecucion y adminsitracion de procesos</v>
      </c>
      <c r="F62" s="30" t="str">
        <f>VLOOKUP($A62,'Anexo1. Riesgos'!$A:$N,14,FALSE)</f>
        <v>Moderado</v>
      </c>
      <c r="G62" s="32" t="s">
        <v>149</v>
      </c>
      <c r="H62" s="29" t="str">
        <f>VLOOKUP($G62,'Anexo2. Controles'!$A:$T,2,FALSE)</f>
        <v>SIN CONTROL</v>
      </c>
      <c r="I62" s="30" t="str">
        <f>VLOOKUP($G62,'Anexo2. Controles'!$A:$T,17,FALSE)</f>
        <v>Moderado</v>
      </c>
      <c r="J62" s="29" t="str">
        <f>VLOOKUP($G62,'Anexo2. Controles'!$A:$T,18,FALSE)</f>
        <v>Reducir</v>
      </c>
      <c r="K62" s="29" t="str">
        <f>VLOOKUP($G62,'Anexo2. Controles'!$A:$T,20,FALSE)</f>
        <v>NO</v>
      </c>
      <c r="L62" s="29" t="str">
        <f>VLOOKUP($G62,'Anexo2. Controles'!$A:$T,19,FALSE)</f>
        <v>Socializar e instalar en un lugar visible de la oficina de tesoreria calendario con los plazos para declarar y pagar el impúesto predial unificado.
El referente de activos fijos realiza el seguimiento de verificacion de solicitud de CDP, contabilizacion y pago del impuesto dentro de las fechas establecidas</v>
      </c>
      <c r="M62" s="30"/>
      <c r="N62" s="30"/>
      <c r="O62" s="30"/>
      <c r="P62" s="30"/>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row>
    <row r="63" ht="15.75" customHeight="1">
      <c r="A63" s="33">
        <v>55.0</v>
      </c>
      <c r="B63" s="46" t="s">
        <v>62</v>
      </c>
      <c r="C63" s="46" t="s">
        <v>150</v>
      </c>
      <c r="D63" s="46" t="str">
        <f>VLOOKUP($A63,'Anexo1. Riesgos'!A:N,7,FALSE)</f>
        <v>Probabilidad de afectación econónomica por perdida de recursos económicos debido a incumplimiento de entrega del dinero recaudado por el área de facturación</v>
      </c>
      <c r="E63" s="46" t="str">
        <f>VLOOKUP($A63,'Anexo1. Riesgos'!$A:$N,8,FALSE)</f>
        <v>Fraude Interno</v>
      </c>
      <c r="F63" s="30" t="str">
        <f>VLOOKUP($A63,'Anexo1. Riesgos'!$A:$N,14,FALSE)</f>
        <v>Alto</v>
      </c>
      <c r="G63" s="32" t="s">
        <v>151</v>
      </c>
      <c r="H63" s="29" t="str">
        <f>VLOOKUP($G63,'Anexo2. Controles'!$A:$T,2,FALSE)</f>
        <v>El  lider del subproceso de tesorería realiza un reporte diario desde la plataforma Dinamica.net y verifica los recaudos recibidos por el área de facturación.</v>
      </c>
      <c r="I63" s="30" t="str">
        <f>VLOOKUP($G63,'Anexo2. Controles'!$A:$T,17,FALSE)</f>
        <v>Alto</v>
      </c>
      <c r="J63" s="29" t="str">
        <f>VLOOKUP($G63,'Anexo2. Controles'!$A:$T,18,FALSE)</f>
        <v>Reducir</v>
      </c>
      <c r="K63" s="29" t="str">
        <f>VLOOKUP($G63,'Anexo2. Controles'!$A:$T,20,FALSE)</f>
        <v>SI</v>
      </c>
      <c r="L63" s="29" t="str">
        <f>VLOOKUP($G63,'Anexo2. Controles'!$A:$T,19,FALSE)</f>
        <v>1. Verificación del control de los dineros recaudados mediante formatos y comprobantes de entrega</v>
      </c>
      <c r="M63" s="30"/>
      <c r="N63" s="30"/>
      <c r="O63" s="30"/>
      <c r="P63" s="30"/>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row>
    <row r="64" ht="15.75" customHeight="1">
      <c r="A64" s="37">
        <v>55.0</v>
      </c>
      <c r="B64" s="38" t="s">
        <v>62</v>
      </c>
      <c r="C64" s="38" t="s">
        <v>150</v>
      </c>
      <c r="D64" s="38" t="str">
        <f>VLOOKUP($A64,'Anexo1. Riesgos'!A:N,7,FALSE)</f>
        <v>Probabilidad de afectación econónomica por perdida de recursos económicos debido a incumplimiento de entrega del dinero recaudado por el área de facturación</v>
      </c>
      <c r="E64" s="39" t="str">
        <f>VLOOKUP($A64,'Anexo1. Riesgos'!$A:$N,8,FALSE)</f>
        <v>Fraude Interno</v>
      </c>
      <c r="F64" s="30" t="str">
        <f>VLOOKUP($A64,'Anexo1. Riesgos'!$A:$N,14,FALSE)</f>
        <v>Alto</v>
      </c>
      <c r="G64" s="32" t="s">
        <v>152</v>
      </c>
      <c r="H64" s="29" t="str">
        <f>VLOOKUP($G64,'Anexo2. Controles'!$A:$T,2,FALSE)</f>
        <v>El  lider del subproceso de tesorería realiza dos entregas semanales mínimo a la empresa transportadora de valores (BRINKS) para ser consignada en la cuenta corriente de la institución.</v>
      </c>
      <c r="I64" s="30" t="str">
        <f>VLOOKUP($G64,'Anexo2. Controles'!$A:$T,17,FALSE)</f>
        <v>Alto</v>
      </c>
      <c r="J64" s="29" t="str">
        <f>VLOOKUP($G64,'Anexo2. Controles'!$A:$T,18,FALSE)</f>
        <v>Aceptar</v>
      </c>
      <c r="K64" s="29" t="str">
        <f>VLOOKUP($G64,'Anexo2. Controles'!$A:$T,20,FALSE)</f>
        <v>SI</v>
      </c>
      <c r="L64" s="29" t="str">
        <f>VLOOKUP($G64,'Anexo2. Controles'!$A:$T,19,FALSE)</f>
        <v>1. Realizar registro de entrega del dinero recaudado a la empresa transportadora (BRINKS).</v>
      </c>
      <c r="M64" s="30"/>
      <c r="N64" s="30"/>
      <c r="O64" s="30"/>
      <c r="P64" s="30"/>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row>
    <row r="65" ht="15.75" customHeight="1">
      <c r="A65" s="33">
        <v>56.0</v>
      </c>
      <c r="B65" s="46" t="s">
        <v>31</v>
      </c>
      <c r="C65" s="46" t="s">
        <v>32</v>
      </c>
      <c r="D65" s="46" t="str">
        <f>VLOOKUP($A65,'Anexo1. Riesgos'!A:N,7,FALSE)</f>
        <v>Probabilidad de afectación económica y reputacional por perdida de información debido a fallas tecnoñógicas, desastres naturales o desastres provocados por personal directo de la institución o terceros.</v>
      </c>
      <c r="E65" s="46" t="str">
        <f>VLOOKUP($A65,'Anexo1. Riesgos'!$A:$N,8,FALSE)</f>
        <v>Fallas tecnologicas
Daños a activos fijos / eventos externos</v>
      </c>
      <c r="F65" s="30" t="str">
        <f>VLOOKUP($A65,'Anexo1. Riesgos'!$A:$N,14,FALSE)</f>
        <v>Alto</v>
      </c>
      <c r="G65" s="32" t="s">
        <v>153</v>
      </c>
      <c r="H65" s="29" t="str">
        <f>VLOOKUP($G65,'Anexo2. Controles'!$A:$T,2,FALSE)</f>
        <v>El referente de tic´s realiza el respectivo back up de la informacion digitalizada y registrada  de la historia clinica.</v>
      </c>
      <c r="I65" s="30" t="str">
        <f>VLOOKUP($G65,'Anexo2. Controles'!$A:$T,17,FALSE)</f>
        <v>Moderado</v>
      </c>
      <c r="J65" s="29" t="str">
        <f>VLOOKUP($G65,'Anexo2. Controles'!$A:$T,18,FALSE)</f>
        <v>Reducir</v>
      </c>
      <c r="K65" s="29" t="str">
        <f>VLOOKUP($G65,'Anexo2. Controles'!$A:$T,20,FALSE)</f>
        <v>NO</v>
      </c>
      <c r="L65" s="29" t="str">
        <f>VLOOKUP($G65,'Anexo2. Controles'!$A:$T,19,FALSE)</f>
        <v>Verificar que existe ese back up</v>
      </c>
      <c r="M65" s="30"/>
      <c r="N65" s="30"/>
      <c r="O65" s="30"/>
      <c r="P65" s="30"/>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row>
    <row r="66" ht="15.75" customHeight="1">
      <c r="A66" s="37">
        <v>56.0</v>
      </c>
      <c r="B66" s="38" t="s">
        <v>31</v>
      </c>
      <c r="C66" s="38" t="s">
        <v>32</v>
      </c>
      <c r="D66" s="38" t="str">
        <f>VLOOKUP($A66,'Anexo1. Riesgos'!A:N,7,FALSE)</f>
        <v>Probabilidad de afectación económica y reputacional por perdida de información debido a fallas tecnoñógicas, desastres naturales o desastres provocados por personal directo de la institución o terceros.</v>
      </c>
      <c r="E66" s="39" t="str">
        <f>VLOOKUP($A66,'Anexo1. Riesgos'!$A:$N,8,FALSE)</f>
        <v>Fallas tecnologicas
Daños a activos fijos / eventos externos</v>
      </c>
      <c r="F66" s="30" t="str">
        <f>VLOOKUP($A66,'Anexo1. Riesgos'!$A:$N,14,FALSE)</f>
        <v>Alto</v>
      </c>
      <c r="G66" s="32" t="s">
        <v>154</v>
      </c>
      <c r="H66" s="29" t="str">
        <f>VLOOKUP($G66,'Anexo2. Controles'!$A:$T,2,FALSE)</f>
        <v>El referente de recursos físicos, garantiza la prestación de serivicios de un guarda de seguridad las 24 horas a travez de una empresa de vigilancia</v>
      </c>
      <c r="I66" s="30" t="str">
        <f>VLOOKUP($G66,'Anexo2. Controles'!$A:$T,17,FALSE)</f>
        <v>Moderado</v>
      </c>
      <c r="J66" s="29" t="str">
        <f>VLOOKUP($G66,'Anexo2. Controles'!$A:$T,18,FALSE)</f>
        <v>Aceptar</v>
      </c>
      <c r="K66" s="29" t="str">
        <f>VLOOKUP($G66,'Anexo2. Controles'!$A:$T,20,FALSE)</f>
        <v>NO</v>
      </c>
      <c r="L66" s="29" t="str">
        <f>VLOOKUP($G66,'Anexo2. Controles'!$A:$T,19,FALSE)</f>
        <v>1. Revisar la fecha de finalización del contratista de vigilancia.
2. Recordar previamente(un mes) la continuidad de la viglancia.</v>
      </c>
      <c r="M66" s="30"/>
      <c r="N66" s="30"/>
      <c r="O66" s="30"/>
      <c r="P66" s="30"/>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row>
    <row r="67" ht="15.75" customHeight="1">
      <c r="A67" s="32">
        <v>57.0</v>
      </c>
      <c r="B67" s="28" t="s">
        <v>58</v>
      </c>
      <c r="C67" s="28" t="s">
        <v>155</v>
      </c>
      <c r="D67" s="29" t="str">
        <f>VLOOKUP($A67,'Anexo1. Riesgos'!A:N,7,FALSE)</f>
        <v>Probabildiad de una afectación reputacional, por una mala identificación del paciente, debido a errores de verificación y corroboración del profesional en los procesos generados desde (orden médica, facturación y atención) de los exámenes TAC-RX -ECOGRAFIA - MAMOGRAFIA.</v>
      </c>
      <c r="E67" s="29" t="str">
        <f>VLOOKUP($A67,'Anexo1. Riesgos'!$A:$N,8,FALSE)</f>
        <v>Usuarios, productos y practicas , organizacionales</v>
      </c>
      <c r="F67" s="30" t="str">
        <f>VLOOKUP($A67,'Anexo1. Riesgos'!$A:$N,14,FALSE)</f>
        <v>Alto</v>
      </c>
      <c r="G67" s="32" t="s">
        <v>156</v>
      </c>
      <c r="H67" s="29" t="str">
        <f>VLOOKUP($G67,'Anexo2. Controles'!$A:$T,2,FALSE)</f>
        <v>Un profesional + acción + con una herramienta o dispositivo
1. Se realiza la verificacion de datos de la orden del estudio solicitado contra verificacion cruzada de paciente , familiar o personal que lleva al paciente al servicio 
2. Ingreso al sistema Lumier 
3. verificación que los datos de la orden y las imagenes de las imagenes  obtenidas correspondan a los datos del paciente. </v>
      </c>
      <c r="I67" s="30" t="str">
        <f>VLOOKUP($G67,'Anexo2. Controles'!$A:$T,17,FALSE)</f>
        <v>Alto</v>
      </c>
      <c r="J67" s="29" t="str">
        <f>VLOOKUP($G67,'Anexo2. Controles'!$A:$T,18,FALSE)</f>
        <v>Reducir (mitigar)</v>
      </c>
      <c r="K67" s="29" t="str">
        <f>VLOOKUP($G67,'Anexo2. Controles'!$A:$T,20,FALSE)</f>
        <v>NO</v>
      </c>
      <c r="L67" s="29" t="str">
        <f>VLOOKUP($G67,'Anexo2. Controles'!$A:$T,19,FALSE)</f>
        <v>1. Recibir siempre al paciente con orden medica 
2. Retroalimentacion al personal de ingreso correcto de datos con orden medica a plataforma de Imagenologia 
3. Identificacion cruzada de datos de paciente nombre y apellido completo y numero de identificacion, Identificacion redundante,</v>
      </c>
      <c r="M67" s="30"/>
      <c r="N67" s="30"/>
      <c r="O67" s="30"/>
      <c r="P67" s="30"/>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row>
    <row r="68" ht="15.75" customHeight="1">
      <c r="A68" s="32">
        <v>58.0</v>
      </c>
      <c r="B68" s="27" t="s">
        <v>111</v>
      </c>
      <c r="C68" s="28" t="s">
        <v>157</v>
      </c>
      <c r="D68" s="29" t="str">
        <f>VLOOKUP($A68,'Anexo1. Riesgos'!A:N,7,FALSE)</f>
        <v>Una  inadecuada aplicación del  instrutivo de imagen corporativa , por debilidad en la socialización y en la apropiación de la imagen corporativa en la entidad y/o cambios administrativos que no dan continuidad a los lineaminetos establecidos por el instrutivo </v>
      </c>
      <c r="E68" s="29" t="str">
        <f>VLOOKUP($A68,'Anexo1. Riesgos'!$A:$N,8,FALSE)</f>
        <v>ejeccucion y administracion de procesos</v>
      </c>
      <c r="F68" s="30" t="str">
        <f>VLOOKUP($A68,'Anexo1. Riesgos'!$A:$N,14,FALSE)</f>
        <v>Extremo</v>
      </c>
      <c r="G68" s="32" t="s">
        <v>158</v>
      </c>
      <c r="H68" s="29" t="str">
        <f>VLOOKUP($G68,'Anexo2. Controles'!$A:$T,2,FALSE)</f>
        <v>SIN CONTROL</v>
      </c>
      <c r="I68" s="30" t="str">
        <f>VLOOKUP($G68,'Anexo2. Controles'!$A:$T,17,FALSE)</f>
        <v>Extremo</v>
      </c>
      <c r="J68" s="29" t="str">
        <f>VLOOKUP($G68,'Anexo2. Controles'!$A:$T,18,FALSE)</f>
        <v/>
      </c>
      <c r="K68" s="29" t="str">
        <f>VLOOKUP($G68,'Anexo2. Controles'!$A:$T,20,FALSE)</f>
        <v/>
      </c>
      <c r="L68" s="29" t="str">
        <f>VLOOKUP($G68,'Anexo2. Controles'!$A:$T,19,FALSE)</f>
        <v>SIN ACCIONES</v>
      </c>
      <c r="M68" s="30"/>
      <c r="N68" s="30"/>
      <c r="O68" s="30"/>
      <c r="P68" s="30"/>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row>
    <row r="69" ht="15.75" customHeight="1">
      <c r="A69" s="32">
        <v>59.0</v>
      </c>
      <c r="B69" s="27" t="s">
        <v>159</v>
      </c>
      <c r="C69" s="28" t="s">
        <v>159</v>
      </c>
      <c r="D69" s="29" t="str">
        <f>VLOOKUP($A69,'Anexo1. Riesgos'!A:N,7,FALSE)</f>
        <v>Probabilidad de una afectación economicas y reputacional por Inoportunidad en la respuesta de demandas (Tutelas, Quejas) contra la entidad</v>
      </c>
      <c r="E69" s="29" t="str">
        <f>VLOOKUP($A69,'Anexo1. Riesgos'!$A:$N,8,FALSE)</f>
        <v>Ejecucion y adminsitracion de procesos</v>
      </c>
      <c r="F69" s="30" t="str">
        <f>VLOOKUP($A69,'Anexo1. Riesgos'!$A:$N,14,FALSE)</f>
        <v>Alto</v>
      </c>
      <c r="G69" s="32" t="s">
        <v>160</v>
      </c>
      <c r="H69" s="29" t="str">
        <f>VLOOKUP($G69,'Anexo2. Controles'!$A:$T,2,FALSE)</f>
        <v>El asesor juridico, realiza seguimiento mediante cronograma a los términos a partir de la notificación de la demanda</v>
      </c>
      <c r="I69" s="30" t="str">
        <f>VLOOKUP($G69,'Anexo2. Controles'!$A:$T,17,FALSE)</f>
        <v>Moderado</v>
      </c>
      <c r="J69" s="29" t="str">
        <f>VLOOKUP($G69,'Anexo2. Controles'!$A:$T,18,FALSE)</f>
        <v>Aceptar</v>
      </c>
      <c r="K69" s="29" t="str">
        <f>VLOOKUP($G69,'Anexo2. Controles'!$A:$T,20,FALSE)</f>
        <v>NO</v>
      </c>
      <c r="L69" s="29" t="str">
        <f>VLOOKUP($G69,'Anexo2. Controles'!$A:$T,19,FALSE)</f>
        <v>1. Recibir la contestación por parte del abogado..</v>
      </c>
      <c r="M69" s="30"/>
      <c r="N69" s="30"/>
      <c r="O69" s="30"/>
      <c r="P69" s="30"/>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row>
    <row r="70" ht="15.75" customHeight="1">
      <c r="A70" s="32">
        <v>60.0</v>
      </c>
      <c r="B70" s="27" t="s">
        <v>159</v>
      </c>
      <c r="C70" s="28" t="s">
        <v>161</v>
      </c>
      <c r="D70" s="29" t="str">
        <f>VLOOKUP($A70,'Anexo1. Riesgos'!A:N,7,FALSE)</f>
        <v>probabilidad de una afectacion economica y reputacional por la celebracion de los contratos sin el cumplimiento de los requisitos </v>
      </c>
      <c r="E70" s="29" t="str">
        <f>VLOOKUP($A70,'Anexo1. Riesgos'!$A:$N,8,FALSE)</f>
        <v>Ejecución y administración de procesos</v>
      </c>
      <c r="F70" s="30" t="str">
        <f>VLOOKUP($A70,'Anexo1. Riesgos'!$A:$N,14,FALSE)</f>
        <v>Alto</v>
      </c>
      <c r="G70" s="32" t="s">
        <v>162</v>
      </c>
      <c r="H70" s="29" t="str">
        <f>VLOOKUP($G70,'Anexo2. Controles'!$A:$T,2,FALSE)</f>
        <v>El profesional del area de contratacion realiza y verifica el seguimiento de los procedimientos para los procesos de contratación y adjudicacion para evitar el incumplimiento de los requisitos minimos de los contratos a traves de la lista de chequeo</v>
      </c>
      <c r="I70" s="30" t="str">
        <f>VLOOKUP($G70,'Anexo2. Controles'!$A:$T,17,FALSE)</f>
        <v>Alto</v>
      </c>
      <c r="J70" s="29" t="str">
        <f>VLOOKUP($G70,'Anexo2. Controles'!$A:$T,18,FALSE)</f>
        <v>Aceptar</v>
      </c>
      <c r="K70" s="29" t="str">
        <f>VLOOKUP($G70,'Anexo2. Controles'!$A:$T,20,FALSE)</f>
        <v>NO </v>
      </c>
      <c r="L70" s="29" t="str">
        <f>VLOOKUP($G70,'Anexo2. Controles'!$A:$T,19,FALSE)</f>
        <v>1. verificar el cumplimiento de los procesos para adjudicación en cada una de las etapas  a traves de una certificacion 2. El profesional del area de contratacion realiza y verifica el seguimiento de los procedimientos para los procesos de contratación y adjudicacion  atraves de una lista de chequeo se puede verificar el cumplimiento de los requisitos.</v>
      </c>
      <c r="M70" s="30"/>
      <c r="N70" s="30"/>
      <c r="O70" s="30"/>
      <c r="P70" s="30"/>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row>
    <row r="71" ht="15.75" customHeight="1">
      <c r="A71" s="32">
        <v>61.0</v>
      </c>
      <c r="B71" s="27" t="s">
        <v>159</v>
      </c>
      <c r="C71" s="28" t="s">
        <v>161</v>
      </c>
      <c r="D71" s="29" t="str">
        <f>VLOOKUP($A71,'Anexo1. Riesgos'!A:N,7,FALSE)</f>
        <v> La Probabilidad de la afectacion economica y reputacional debido a la celebracion indebida de los contratos pudiendo adjudicar sin el cumplimiento de los principios de publcidad y transparencia.</v>
      </c>
      <c r="E71" s="29" t="str">
        <f>VLOOKUP($A71,'Anexo1. Riesgos'!$A:$N,8,FALSE)</f>
        <v>Ejecución y administración de procesos</v>
      </c>
      <c r="F71" s="30" t="str">
        <f>VLOOKUP($A71,'Anexo1. Riesgos'!$A:$N,14,FALSE)</f>
        <v>Alto</v>
      </c>
      <c r="G71" s="32" t="s">
        <v>163</v>
      </c>
      <c r="H71" s="29" t="str">
        <f>VLOOKUP($G71,'Anexo2. Controles'!$A:$T,2,FALSE)</f>
        <v>El profesional del area de contratacion se abstiene de subjetivizar el proceso de adjudicacion del contrato, garantizando de forma objetiva la adjudicacion del mismo al contratista, esto mediante la aplicación y verificacion de la lista de chequeo que permite obtene el puntaje del consolidado de evaluacion y que se cumplan con todos los parametros pertinentes.</v>
      </c>
      <c r="I71" s="30" t="str">
        <f>VLOOKUP($G71,'Anexo2. Controles'!$A:$T,17,FALSE)</f>
        <v>Alto</v>
      </c>
      <c r="J71" s="29" t="str">
        <f>VLOOKUP($G71,'Anexo2. Controles'!$A:$T,18,FALSE)</f>
        <v>Aceptar</v>
      </c>
      <c r="K71" s="29" t="str">
        <f>VLOOKUP($G71,'Anexo2. Controles'!$A:$T,20,FALSE)</f>
        <v>SI</v>
      </c>
      <c r="L71" s="29" t="str">
        <f>VLOOKUP($G71,'Anexo2. Controles'!$A:$T,19,FALSE)</f>
        <v>El profesional del area de contratacion realiza y verifica el seguimiento de los procedimientos para los procesos de contratación y adjudicacion atravez de la comprobacion de los requisitos y principios que riguen la plataforma transaccional SECOP II esto en la lista de evaluacion para calificar juridicamente, economicamente y tecnica incluida la experiencia. lista que se verificara y se dara un puntaje para la adjudicacion</v>
      </c>
      <c r="M71" s="30"/>
      <c r="N71" s="30"/>
      <c r="O71" s="30"/>
      <c r="P71" s="30"/>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row>
    <row r="72" ht="16.5" customHeight="1">
      <c r="A72" s="2"/>
      <c r="B72" s="2"/>
      <c r="C72" s="2"/>
      <c r="D72" s="3"/>
      <c r="E72" s="2"/>
      <c r="F72" s="2"/>
      <c r="G72" s="2"/>
      <c r="H72" s="3"/>
      <c r="I72" s="2"/>
      <c r="J72" s="2"/>
      <c r="K72" s="2"/>
      <c r="L72" s="3"/>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row>
    <row r="73" ht="16.5" customHeight="1">
      <c r="A73" s="2"/>
      <c r="B73" s="2"/>
      <c r="C73" s="2"/>
      <c r="D73" s="3"/>
      <c r="E73" s="2"/>
      <c r="F73" s="2"/>
      <c r="G73" s="2"/>
      <c r="H73" s="3"/>
      <c r="I73" s="2"/>
      <c r="J73" s="2"/>
      <c r="K73" s="2"/>
      <c r="L73" s="3"/>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row>
    <row r="74" ht="16.5" customHeight="1">
      <c r="A74" s="2"/>
      <c r="B74" s="2"/>
      <c r="C74" s="2"/>
      <c r="D74" s="3"/>
      <c r="E74" s="2"/>
      <c r="F74" s="2"/>
      <c r="G74" s="2"/>
      <c r="H74" s="3"/>
      <c r="I74" s="2"/>
      <c r="J74" s="2"/>
      <c r="K74" s="2"/>
      <c r="L74" s="3"/>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row>
    <row r="75" ht="16.5" customHeight="1">
      <c r="A75" s="2"/>
      <c r="B75" s="2"/>
      <c r="C75" s="2"/>
      <c r="D75" s="3"/>
      <c r="E75" s="2"/>
      <c r="F75" s="2"/>
      <c r="G75" s="2"/>
      <c r="H75" s="3"/>
      <c r="I75" s="2"/>
      <c r="J75" s="2"/>
      <c r="K75" s="2"/>
      <c r="L75" s="3"/>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row>
    <row r="76" ht="16.5" customHeight="1">
      <c r="A76" s="2"/>
      <c r="B76" s="2"/>
      <c r="C76" s="2"/>
      <c r="D76" s="3"/>
      <c r="E76" s="2"/>
      <c r="F76" s="2"/>
      <c r="G76" s="2"/>
      <c r="H76" s="3"/>
      <c r="I76" s="2"/>
      <c r="J76" s="2"/>
      <c r="K76" s="2"/>
      <c r="L76" s="3"/>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row>
    <row r="77" ht="16.5" customHeight="1">
      <c r="A77" s="2"/>
      <c r="B77" s="2"/>
      <c r="C77" s="2"/>
      <c r="D77" s="3"/>
      <c r="E77" s="2"/>
      <c r="F77" s="2"/>
      <c r="G77" s="2"/>
      <c r="H77" s="3"/>
      <c r="I77" s="2"/>
      <c r="J77" s="2"/>
      <c r="K77" s="2"/>
      <c r="L77" s="3"/>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c r="IY77" s="4"/>
    </row>
    <row r="78" ht="16.5" customHeight="1">
      <c r="A78" s="2"/>
      <c r="B78" s="2"/>
      <c r="C78" s="2"/>
      <c r="D78" s="3"/>
      <c r="E78" s="2"/>
      <c r="F78" s="2"/>
      <c r="G78" s="2"/>
      <c r="H78" s="3"/>
      <c r="I78" s="2"/>
      <c r="J78" s="2"/>
      <c r="K78" s="2"/>
      <c r="L78" s="3"/>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row>
    <row r="79" ht="16.5" customHeight="1">
      <c r="A79" s="2"/>
      <c r="B79" s="2"/>
      <c r="C79" s="2"/>
      <c r="D79" s="3"/>
      <c r="E79" s="2"/>
      <c r="F79" s="2"/>
      <c r="G79" s="2"/>
      <c r="H79" s="3"/>
      <c r="I79" s="2"/>
      <c r="J79" s="2"/>
      <c r="K79" s="2"/>
      <c r="L79" s="3"/>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row>
    <row r="80" ht="16.5" customHeight="1">
      <c r="A80" s="2"/>
      <c r="B80" s="2"/>
      <c r="C80" s="2"/>
      <c r="D80" s="3"/>
      <c r="E80" s="2"/>
      <c r="F80" s="2"/>
      <c r="G80" s="2"/>
      <c r="H80" s="3"/>
      <c r="I80" s="2"/>
      <c r="J80" s="2"/>
      <c r="K80" s="2"/>
      <c r="L80" s="3"/>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c r="IY80" s="4"/>
    </row>
    <row r="81" ht="16.5" customHeight="1">
      <c r="A81" s="2"/>
      <c r="B81" s="2"/>
      <c r="C81" s="2"/>
      <c r="D81" s="3"/>
      <c r="E81" s="2"/>
      <c r="F81" s="2"/>
      <c r="G81" s="2"/>
      <c r="H81" s="3"/>
      <c r="I81" s="2"/>
      <c r="J81" s="2"/>
      <c r="K81" s="2"/>
      <c r="L81" s="3"/>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c r="IY81" s="4"/>
    </row>
    <row r="82" ht="16.5" customHeight="1">
      <c r="A82" s="2"/>
      <c r="B82" s="2"/>
      <c r="C82" s="2"/>
      <c r="D82" s="3"/>
      <c r="E82" s="2"/>
      <c r="F82" s="2"/>
      <c r="G82" s="2"/>
      <c r="H82" s="3"/>
      <c r="I82" s="2"/>
      <c r="J82" s="2"/>
      <c r="K82" s="2"/>
      <c r="L82" s="3"/>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c r="IY82" s="4"/>
    </row>
    <row r="83" ht="16.5" customHeight="1">
      <c r="A83" s="2"/>
      <c r="B83" s="2"/>
      <c r="C83" s="2"/>
      <c r="D83" s="3"/>
      <c r="E83" s="2"/>
      <c r="F83" s="2"/>
      <c r="G83" s="2"/>
      <c r="H83" s="3"/>
      <c r="I83" s="2"/>
      <c r="J83" s="2"/>
      <c r="K83" s="2"/>
      <c r="L83" s="3"/>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c r="IY83" s="4"/>
    </row>
    <row r="84" ht="16.5" customHeight="1">
      <c r="A84" s="2"/>
      <c r="B84" s="2"/>
      <c r="C84" s="2"/>
      <c r="D84" s="3"/>
      <c r="E84" s="2"/>
      <c r="F84" s="2"/>
      <c r="G84" s="2"/>
      <c r="H84" s="3"/>
      <c r="I84" s="2"/>
      <c r="J84" s="2"/>
      <c r="K84" s="2"/>
      <c r="L84" s="3"/>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c r="IY84" s="4"/>
    </row>
    <row r="85" ht="16.5" customHeight="1">
      <c r="A85" s="2"/>
      <c r="B85" s="2"/>
      <c r="C85" s="2"/>
      <c r="D85" s="3"/>
      <c r="E85" s="2"/>
      <c r="F85" s="2"/>
      <c r="G85" s="2"/>
      <c r="H85" s="3"/>
      <c r="I85" s="2"/>
      <c r="J85" s="2"/>
      <c r="K85" s="2"/>
      <c r="L85" s="3"/>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c r="IY85" s="4"/>
    </row>
    <row r="86" ht="16.5" customHeight="1">
      <c r="A86" s="2"/>
      <c r="B86" s="2"/>
      <c r="C86" s="2"/>
      <c r="D86" s="3"/>
      <c r="E86" s="2"/>
      <c r="F86" s="2"/>
      <c r="G86" s="2"/>
      <c r="H86" s="3"/>
      <c r="I86" s="2"/>
      <c r="J86" s="2"/>
      <c r="K86" s="2"/>
      <c r="L86" s="3"/>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c r="IY86" s="4"/>
    </row>
    <row r="87" ht="16.5" customHeight="1">
      <c r="A87" s="2"/>
      <c r="B87" s="2"/>
      <c r="C87" s="2"/>
      <c r="D87" s="3"/>
      <c r="E87" s="2"/>
      <c r="F87" s="2"/>
      <c r="G87" s="2"/>
      <c r="H87" s="3"/>
      <c r="I87" s="2"/>
      <c r="J87" s="2"/>
      <c r="K87" s="2"/>
      <c r="L87" s="3"/>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row>
    <row r="88" ht="16.5" customHeight="1">
      <c r="A88" s="2"/>
      <c r="B88" s="2"/>
      <c r="C88" s="2"/>
      <c r="D88" s="3"/>
      <c r="E88" s="2"/>
      <c r="F88" s="2"/>
      <c r="G88" s="2"/>
      <c r="H88" s="3"/>
      <c r="I88" s="2"/>
      <c r="J88" s="2"/>
      <c r="K88" s="2"/>
      <c r="L88" s="3"/>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c r="IX88" s="4"/>
      <c r="IY88" s="4"/>
    </row>
    <row r="89" ht="16.5" customHeight="1">
      <c r="A89" s="2"/>
      <c r="B89" s="2"/>
      <c r="C89" s="2"/>
      <c r="D89" s="3"/>
      <c r="E89" s="2"/>
      <c r="F89" s="2"/>
      <c r="G89" s="2"/>
      <c r="H89" s="3"/>
      <c r="I89" s="2"/>
      <c r="J89" s="2"/>
      <c r="K89" s="2"/>
      <c r="L89" s="3"/>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c r="IY89" s="4"/>
    </row>
    <row r="90" ht="16.5" customHeight="1">
      <c r="A90" s="2"/>
      <c r="B90" s="2"/>
      <c r="C90" s="2"/>
      <c r="D90" s="3"/>
      <c r="E90" s="2"/>
      <c r="F90" s="2"/>
      <c r="G90" s="2"/>
      <c r="H90" s="3"/>
      <c r="I90" s="2"/>
      <c r="J90" s="2"/>
      <c r="K90" s="2"/>
      <c r="L90" s="3"/>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c r="IY90" s="4"/>
    </row>
    <row r="91" ht="16.5" customHeight="1">
      <c r="A91" s="2"/>
      <c r="B91" s="2"/>
      <c r="C91" s="2"/>
      <c r="D91" s="3"/>
      <c r="E91" s="2"/>
      <c r="F91" s="2"/>
      <c r="G91" s="2"/>
      <c r="H91" s="3"/>
      <c r="I91" s="2"/>
      <c r="J91" s="2"/>
      <c r="K91" s="2"/>
      <c r="L91" s="3"/>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row>
    <row r="92" ht="16.5" customHeight="1">
      <c r="A92" s="2"/>
      <c r="B92" s="2"/>
      <c r="C92" s="2"/>
      <c r="D92" s="3"/>
      <c r="E92" s="2"/>
      <c r="F92" s="2"/>
      <c r="G92" s="2"/>
      <c r="H92" s="3"/>
      <c r="I92" s="2"/>
      <c r="J92" s="2"/>
      <c r="K92" s="2"/>
      <c r="L92" s="3"/>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c r="IY92" s="4"/>
    </row>
    <row r="93" ht="16.5" customHeight="1">
      <c r="A93" s="2"/>
      <c r="B93" s="2"/>
      <c r="C93" s="2"/>
      <c r="D93" s="3"/>
      <c r="E93" s="2"/>
      <c r="F93" s="2"/>
      <c r="G93" s="2"/>
      <c r="H93" s="3"/>
      <c r="I93" s="2"/>
      <c r="J93" s="2"/>
      <c r="K93" s="2"/>
      <c r="L93" s="3"/>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c r="IY93" s="4"/>
    </row>
    <row r="94" ht="16.5" customHeight="1">
      <c r="A94" s="2"/>
      <c r="B94" s="2"/>
      <c r="C94" s="2"/>
      <c r="D94" s="3"/>
      <c r="E94" s="2"/>
      <c r="F94" s="2"/>
      <c r="G94" s="2"/>
      <c r="H94" s="3"/>
      <c r="I94" s="2"/>
      <c r="J94" s="2"/>
      <c r="K94" s="2"/>
      <c r="L94" s="3"/>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c r="IY94" s="4"/>
    </row>
    <row r="95" ht="16.5" customHeight="1">
      <c r="A95" s="2"/>
      <c r="B95" s="2"/>
      <c r="C95" s="2"/>
      <c r="D95" s="3"/>
      <c r="E95" s="2"/>
      <c r="F95" s="2"/>
      <c r="G95" s="2"/>
      <c r="H95" s="3"/>
      <c r="I95" s="2"/>
      <c r="J95" s="2"/>
      <c r="K95" s="2"/>
      <c r="L95" s="3"/>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c r="IY95" s="4"/>
    </row>
    <row r="96" ht="16.5" customHeight="1">
      <c r="A96" s="2"/>
      <c r="B96" s="2"/>
      <c r="C96" s="2"/>
      <c r="D96" s="3"/>
      <c r="E96" s="2"/>
      <c r="F96" s="2"/>
      <c r="G96" s="2"/>
      <c r="H96" s="3"/>
      <c r="I96" s="2"/>
      <c r="J96" s="2"/>
      <c r="K96" s="2"/>
      <c r="L96" s="3"/>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c r="IX96" s="4"/>
      <c r="IY96" s="4"/>
    </row>
    <row r="97" ht="16.5" customHeight="1">
      <c r="A97" s="2"/>
      <c r="B97" s="2"/>
      <c r="C97" s="2"/>
      <c r="D97" s="3"/>
      <c r="E97" s="2"/>
      <c r="F97" s="2"/>
      <c r="G97" s="2"/>
      <c r="H97" s="3"/>
      <c r="I97" s="2"/>
      <c r="J97" s="2"/>
      <c r="K97" s="2"/>
      <c r="L97" s="3"/>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row>
    <row r="98" ht="16.5" customHeight="1">
      <c r="A98" s="2"/>
      <c r="B98" s="2"/>
      <c r="C98" s="2"/>
      <c r="D98" s="3"/>
      <c r="E98" s="2"/>
      <c r="F98" s="2"/>
      <c r="G98" s="2"/>
      <c r="H98" s="3"/>
      <c r="I98" s="2"/>
      <c r="J98" s="2"/>
      <c r="K98" s="2"/>
      <c r="L98" s="3"/>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c r="IY98" s="4"/>
    </row>
    <row r="99" ht="16.5" customHeight="1">
      <c r="A99" s="2"/>
      <c r="B99" s="2"/>
      <c r="C99" s="2"/>
      <c r="D99" s="3"/>
      <c r="E99" s="2"/>
      <c r="F99" s="2"/>
      <c r="G99" s="2"/>
      <c r="H99" s="3"/>
      <c r="I99" s="2"/>
      <c r="J99" s="2"/>
      <c r="K99" s="2"/>
      <c r="L99" s="3"/>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c r="IX99" s="4"/>
      <c r="IY99" s="4"/>
    </row>
    <row r="100" ht="16.5" customHeight="1">
      <c r="A100" s="2"/>
      <c r="B100" s="2"/>
      <c r="C100" s="2"/>
      <c r="D100" s="3"/>
      <c r="E100" s="2"/>
      <c r="F100" s="2"/>
      <c r="G100" s="2"/>
      <c r="H100" s="3"/>
      <c r="I100" s="2"/>
      <c r="J100" s="2"/>
      <c r="K100" s="2"/>
      <c r="L100" s="3"/>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c r="IY100" s="4"/>
    </row>
    <row r="101" ht="16.5" customHeight="1">
      <c r="A101" s="2"/>
      <c r="B101" s="2"/>
      <c r="C101" s="2"/>
      <c r="D101" s="3"/>
      <c r="E101" s="2"/>
      <c r="F101" s="2"/>
      <c r="G101" s="2"/>
      <c r="H101" s="3"/>
      <c r="I101" s="2"/>
      <c r="J101" s="2"/>
      <c r="K101" s="2"/>
      <c r="L101" s="3"/>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c r="IX101" s="4"/>
      <c r="IY101" s="4"/>
    </row>
    <row r="102" ht="16.5" customHeight="1">
      <c r="A102" s="2"/>
      <c r="B102" s="2"/>
      <c r="C102" s="2"/>
      <c r="D102" s="3"/>
      <c r="E102" s="2"/>
      <c r="F102" s="2"/>
      <c r="G102" s="2"/>
      <c r="H102" s="3"/>
      <c r="I102" s="2"/>
      <c r="J102" s="2"/>
      <c r="K102" s="2"/>
      <c r="L102" s="3"/>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c r="IX102" s="4"/>
      <c r="IY102" s="4"/>
    </row>
    <row r="103" ht="16.5" customHeight="1">
      <c r="A103" s="2"/>
      <c r="B103" s="2"/>
      <c r="C103" s="2"/>
      <c r="D103" s="3"/>
      <c r="E103" s="2"/>
      <c r="F103" s="2"/>
      <c r="G103" s="2"/>
      <c r="H103" s="3"/>
      <c r="I103" s="2"/>
      <c r="J103" s="2"/>
      <c r="K103" s="2"/>
      <c r="L103" s="3"/>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c r="IX103" s="4"/>
      <c r="IY103" s="4"/>
    </row>
    <row r="104" ht="16.5" customHeight="1">
      <c r="A104" s="2"/>
      <c r="B104" s="2"/>
      <c r="C104" s="2"/>
      <c r="D104" s="3"/>
      <c r="E104" s="2"/>
      <c r="F104" s="2"/>
      <c r="G104" s="2"/>
      <c r="H104" s="3"/>
      <c r="I104" s="2"/>
      <c r="J104" s="2"/>
      <c r="K104" s="2"/>
      <c r="L104" s="3"/>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c r="IX104" s="4"/>
      <c r="IY104" s="4"/>
    </row>
    <row r="105" ht="16.5" customHeight="1">
      <c r="A105" s="2"/>
      <c r="B105" s="2"/>
      <c r="C105" s="2"/>
      <c r="D105" s="3"/>
      <c r="E105" s="2"/>
      <c r="F105" s="2"/>
      <c r="G105" s="2"/>
      <c r="H105" s="3"/>
      <c r="I105" s="2"/>
      <c r="J105" s="2"/>
      <c r="K105" s="2"/>
      <c r="L105" s="3"/>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c r="IX105" s="4"/>
      <c r="IY105" s="4"/>
    </row>
    <row r="106" ht="16.5" customHeight="1">
      <c r="A106" s="2"/>
      <c r="B106" s="2"/>
      <c r="C106" s="2"/>
      <c r="D106" s="3"/>
      <c r="E106" s="2"/>
      <c r="F106" s="2"/>
      <c r="G106" s="2"/>
      <c r="H106" s="3"/>
      <c r="I106" s="2"/>
      <c r="J106" s="2"/>
      <c r="K106" s="2"/>
      <c r="L106" s="3"/>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c r="IY106" s="4"/>
    </row>
    <row r="107" ht="16.5" customHeight="1">
      <c r="A107" s="2"/>
      <c r="B107" s="2"/>
      <c r="C107" s="2"/>
      <c r="D107" s="3"/>
      <c r="E107" s="2"/>
      <c r="F107" s="2"/>
      <c r="G107" s="2"/>
      <c r="H107" s="3"/>
      <c r="I107" s="2"/>
      <c r="J107" s="2"/>
      <c r="K107" s="2"/>
      <c r="L107" s="3"/>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c r="IX107" s="4"/>
      <c r="IY107" s="4"/>
    </row>
    <row r="108" ht="16.5" customHeight="1">
      <c r="A108" s="2"/>
      <c r="B108" s="2"/>
      <c r="C108" s="2"/>
      <c r="D108" s="3"/>
      <c r="E108" s="2"/>
      <c r="F108" s="2"/>
      <c r="G108" s="2"/>
      <c r="H108" s="3"/>
      <c r="I108" s="2"/>
      <c r="J108" s="2"/>
      <c r="K108" s="2"/>
      <c r="L108" s="3"/>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c r="IY108" s="4"/>
    </row>
    <row r="109" ht="16.5" customHeight="1">
      <c r="A109" s="2"/>
      <c r="B109" s="2"/>
      <c r="C109" s="2"/>
      <c r="D109" s="3"/>
      <c r="E109" s="2"/>
      <c r="F109" s="2"/>
      <c r="G109" s="2"/>
      <c r="H109" s="3"/>
      <c r="I109" s="2"/>
      <c r="J109" s="2"/>
      <c r="K109" s="2"/>
      <c r="L109" s="3"/>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c r="IX109" s="4"/>
      <c r="IY109" s="4"/>
    </row>
    <row r="110" ht="16.5" customHeight="1">
      <c r="A110" s="2"/>
      <c r="B110" s="2"/>
      <c r="C110" s="2"/>
      <c r="D110" s="3"/>
      <c r="E110" s="2"/>
      <c r="F110" s="2"/>
      <c r="G110" s="2"/>
      <c r="H110" s="3"/>
      <c r="I110" s="2"/>
      <c r="J110" s="2"/>
      <c r="K110" s="2"/>
      <c r="L110" s="3"/>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c r="IY110" s="4"/>
    </row>
    <row r="111" ht="16.5" customHeight="1">
      <c r="A111" s="2"/>
      <c r="B111" s="2"/>
      <c r="C111" s="2"/>
      <c r="D111" s="3"/>
      <c r="E111" s="2"/>
      <c r="F111" s="2"/>
      <c r="G111" s="2"/>
      <c r="H111" s="3"/>
      <c r="I111" s="2"/>
      <c r="J111" s="2"/>
      <c r="K111" s="2"/>
      <c r="L111" s="3"/>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c r="IW111" s="4"/>
      <c r="IX111" s="4"/>
      <c r="IY111" s="4"/>
    </row>
    <row r="112" ht="16.5" customHeight="1">
      <c r="A112" s="2"/>
      <c r="B112" s="2"/>
      <c r="C112" s="2"/>
      <c r="D112" s="3"/>
      <c r="E112" s="2"/>
      <c r="F112" s="2"/>
      <c r="G112" s="2"/>
      <c r="H112" s="3"/>
      <c r="I112" s="2"/>
      <c r="J112" s="2"/>
      <c r="K112" s="2"/>
      <c r="L112" s="3"/>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c r="IW112" s="4"/>
      <c r="IX112" s="4"/>
      <c r="IY112" s="4"/>
    </row>
    <row r="113" ht="16.5" customHeight="1">
      <c r="A113" s="2"/>
      <c r="B113" s="2"/>
      <c r="C113" s="2"/>
      <c r="D113" s="3"/>
      <c r="E113" s="2"/>
      <c r="F113" s="2"/>
      <c r="G113" s="2"/>
      <c r="H113" s="3"/>
      <c r="I113" s="2"/>
      <c r="J113" s="2"/>
      <c r="K113" s="2"/>
      <c r="L113" s="3"/>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c r="IW113" s="4"/>
      <c r="IX113" s="4"/>
      <c r="IY113" s="4"/>
    </row>
    <row r="114" ht="16.5" customHeight="1">
      <c r="A114" s="2"/>
      <c r="B114" s="2"/>
      <c r="C114" s="2"/>
      <c r="D114" s="3"/>
      <c r="E114" s="2"/>
      <c r="F114" s="2"/>
      <c r="G114" s="2"/>
      <c r="H114" s="3"/>
      <c r="I114" s="2"/>
      <c r="J114" s="2"/>
      <c r="K114" s="2"/>
      <c r="L114" s="3"/>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c r="IW114" s="4"/>
      <c r="IX114" s="4"/>
      <c r="IY114" s="4"/>
    </row>
    <row r="115" ht="16.5" customHeight="1">
      <c r="A115" s="2"/>
      <c r="B115" s="2"/>
      <c r="C115" s="2"/>
      <c r="D115" s="3"/>
      <c r="E115" s="2"/>
      <c r="F115" s="2"/>
      <c r="G115" s="2"/>
      <c r="H115" s="3"/>
      <c r="I115" s="2"/>
      <c r="J115" s="2"/>
      <c r="K115" s="2"/>
      <c r="L115" s="3"/>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c r="IW115" s="4"/>
      <c r="IX115" s="4"/>
      <c r="IY115" s="4"/>
    </row>
    <row r="116" ht="16.5" customHeight="1">
      <c r="A116" s="2"/>
      <c r="B116" s="2"/>
      <c r="C116" s="2"/>
      <c r="D116" s="3"/>
      <c r="E116" s="2"/>
      <c r="F116" s="2"/>
      <c r="G116" s="2"/>
      <c r="H116" s="3"/>
      <c r="I116" s="2"/>
      <c r="J116" s="2"/>
      <c r="K116" s="2"/>
      <c r="L116" s="3"/>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c r="IX116" s="4"/>
      <c r="IY116" s="4"/>
    </row>
    <row r="117" ht="16.5" customHeight="1">
      <c r="A117" s="2"/>
      <c r="B117" s="2"/>
      <c r="C117" s="2"/>
      <c r="D117" s="3"/>
      <c r="E117" s="2"/>
      <c r="F117" s="2"/>
      <c r="G117" s="2"/>
      <c r="H117" s="3"/>
      <c r="I117" s="2"/>
      <c r="J117" s="2"/>
      <c r="K117" s="2"/>
      <c r="L117" s="3"/>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c r="IX117" s="4"/>
      <c r="IY117" s="4"/>
    </row>
    <row r="118" ht="16.5" customHeight="1">
      <c r="A118" s="2"/>
      <c r="B118" s="2"/>
      <c r="C118" s="2"/>
      <c r="D118" s="3"/>
      <c r="E118" s="2"/>
      <c r="F118" s="2"/>
      <c r="G118" s="2"/>
      <c r="H118" s="3"/>
      <c r="I118" s="2"/>
      <c r="J118" s="2"/>
      <c r="K118" s="2"/>
      <c r="L118" s="3"/>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c r="IW118" s="4"/>
      <c r="IX118" s="4"/>
      <c r="IY118" s="4"/>
    </row>
    <row r="119" ht="16.5" customHeight="1">
      <c r="A119" s="2"/>
      <c r="B119" s="2"/>
      <c r="C119" s="2"/>
      <c r="D119" s="3"/>
      <c r="E119" s="2"/>
      <c r="F119" s="2"/>
      <c r="G119" s="2"/>
      <c r="H119" s="3"/>
      <c r="I119" s="2"/>
      <c r="J119" s="2"/>
      <c r="K119" s="2"/>
      <c r="L119" s="3"/>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c r="IW119" s="4"/>
      <c r="IX119" s="4"/>
      <c r="IY119" s="4"/>
    </row>
    <row r="120" ht="16.5" customHeight="1">
      <c r="A120" s="2"/>
      <c r="B120" s="2"/>
      <c r="C120" s="2"/>
      <c r="D120" s="3"/>
      <c r="E120" s="2"/>
      <c r="F120" s="2"/>
      <c r="G120" s="2"/>
      <c r="H120" s="3"/>
      <c r="I120" s="2"/>
      <c r="J120" s="2"/>
      <c r="K120" s="2"/>
      <c r="L120" s="3"/>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c r="IW120" s="4"/>
      <c r="IX120" s="4"/>
      <c r="IY120" s="4"/>
    </row>
    <row r="121" ht="16.5" customHeight="1">
      <c r="A121" s="2"/>
      <c r="B121" s="2"/>
      <c r="C121" s="2"/>
      <c r="D121" s="3"/>
      <c r="E121" s="2"/>
      <c r="F121" s="2"/>
      <c r="G121" s="2"/>
      <c r="H121" s="3"/>
      <c r="I121" s="2"/>
      <c r="J121" s="2"/>
      <c r="K121" s="2"/>
      <c r="L121" s="3"/>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c r="IW121" s="4"/>
      <c r="IX121" s="4"/>
      <c r="IY121" s="4"/>
    </row>
    <row r="122" ht="16.5" customHeight="1">
      <c r="A122" s="2"/>
      <c r="B122" s="2"/>
      <c r="C122" s="2"/>
      <c r="D122" s="3"/>
      <c r="E122" s="2"/>
      <c r="F122" s="2"/>
      <c r="G122" s="2"/>
      <c r="H122" s="3"/>
      <c r="I122" s="2"/>
      <c r="J122" s="2"/>
      <c r="K122" s="2"/>
      <c r="L122" s="3"/>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c r="IW122" s="4"/>
      <c r="IX122" s="4"/>
      <c r="IY122" s="4"/>
    </row>
    <row r="123" ht="16.5" customHeight="1">
      <c r="A123" s="2"/>
      <c r="B123" s="2"/>
      <c r="C123" s="2"/>
      <c r="D123" s="3"/>
      <c r="E123" s="2"/>
      <c r="F123" s="2"/>
      <c r="G123" s="2"/>
      <c r="H123" s="3"/>
      <c r="I123" s="2"/>
      <c r="J123" s="2"/>
      <c r="K123" s="2"/>
      <c r="L123" s="3"/>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c r="IX123" s="4"/>
      <c r="IY123" s="4"/>
    </row>
    <row r="124" ht="16.5" customHeight="1">
      <c r="A124" s="2"/>
      <c r="B124" s="2"/>
      <c r="C124" s="2"/>
      <c r="D124" s="3"/>
      <c r="E124" s="2"/>
      <c r="F124" s="2"/>
      <c r="G124" s="2"/>
      <c r="H124" s="3"/>
      <c r="I124" s="2"/>
      <c r="J124" s="2"/>
      <c r="K124" s="2"/>
      <c r="L124" s="3"/>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c r="IY124" s="4"/>
    </row>
    <row r="125" ht="16.5" customHeight="1">
      <c r="A125" s="2"/>
      <c r="B125" s="2"/>
      <c r="C125" s="2"/>
      <c r="D125" s="3"/>
      <c r="E125" s="2"/>
      <c r="F125" s="2"/>
      <c r="G125" s="2"/>
      <c r="H125" s="3"/>
      <c r="I125" s="2"/>
      <c r="J125" s="2"/>
      <c r="K125" s="2"/>
      <c r="L125" s="3"/>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c r="IX125" s="4"/>
      <c r="IY125" s="4"/>
    </row>
    <row r="126" ht="16.5" customHeight="1">
      <c r="A126" s="2"/>
      <c r="B126" s="2"/>
      <c r="C126" s="2"/>
      <c r="D126" s="3"/>
      <c r="E126" s="2"/>
      <c r="F126" s="2"/>
      <c r="G126" s="2"/>
      <c r="H126" s="3"/>
      <c r="I126" s="2"/>
      <c r="J126" s="2"/>
      <c r="K126" s="2"/>
      <c r="L126" s="3"/>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c r="IW126" s="4"/>
      <c r="IX126" s="4"/>
      <c r="IY126" s="4"/>
    </row>
    <row r="127" ht="16.5" customHeight="1">
      <c r="A127" s="2"/>
      <c r="B127" s="2"/>
      <c r="C127" s="2"/>
      <c r="D127" s="3"/>
      <c r="E127" s="2"/>
      <c r="F127" s="2"/>
      <c r="G127" s="2"/>
      <c r="H127" s="3"/>
      <c r="I127" s="2"/>
      <c r="J127" s="2"/>
      <c r="K127" s="2"/>
      <c r="L127" s="3"/>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c r="IW127" s="4"/>
      <c r="IX127" s="4"/>
      <c r="IY127" s="4"/>
    </row>
    <row r="128" ht="16.5" customHeight="1">
      <c r="A128" s="2"/>
      <c r="B128" s="2"/>
      <c r="C128" s="2"/>
      <c r="D128" s="3"/>
      <c r="E128" s="2"/>
      <c r="F128" s="2"/>
      <c r="G128" s="2"/>
      <c r="H128" s="3"/>
      <c r="I128" s="2"/>
      <c r="J128" s="2"/>
      <c r="K128" s="2"/>
      <c r="L128" s="3"/>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c r="IW128" s="4"/>
      <c r="IX128" s="4"/>
      <c r="IY128" s="4"/>
    </row>
    <row r="129" ht="16.5" customHeight="1">
      <c r="A129" s="2"/>
      <c r="B129" s="2"/>
      <c r="C129" s="2"/>
      <c r="D129" s="3"/>
      <c r="E129" s="2"/>
      <c r="F129" s="2"/>
      <c r="G129" s="2"/>
      <c r="H129" s="3"/>
      <c r="I129" s="2"/>
      <c r="J129" s="2"/>
      <c r="K129" s="2"/>
      <c r="L129" s="3"/>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c r="IW129" s="4"/>
      <c r="IX129" s="4"/>
      <c r="IY129" s="4"/>
    </row>
    <row r="130" ht="16.5" customHeight="1">
      <c r="A130" s="2"/>
      <c r="B130" s="2"/>
      <c r="C130" s="2"/>
      <c r="D130" s="3"/>
      <c r="E130" s="2"/>
      <c r="F130" s="2"/>
      <c r="G130" s="2"/>
      <c r="H130" s="3"/>
      <c r="I130" s="2"/>
      <c r="J130" s="2"/>
      <c r="K130" s="2"/>
      <c r="L130" s="3"/>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c r="IY130" s="4"/>
    </row>
    <row r="131" ht="16.5" customHeight="1">
      <c r="A131" s="2"/>
      <c r="B131" s="2"/>
      <c r="C131" s="2"/>
      <c r="D131" s="3"/>
      <c r="E131" s="2"/>
      <c r="F131" s="2"/>
      <c r="G131" s="2"/>
      <c r="H131" s="3"/>
      <c r="I131" s="2"/>
      <c r="J131" s="2"/>
      <c r="K131" s="2"/>
      <c r="L131" s="3"/>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c r="IX131" s="4"/>
      <c r="IY131" s="4"/>
    </row>
    <row r="132" ht="16.5" customHeight="1">
      <c r="A132" s="2"/>
      <c r="B132" s="2"/>
      <c r="C132" s="2"/>
      <c r="D132" s="3"/>
      <c r="E132" s="2"/>
      <c r="F132" s="2"/>
      <c r="G132" s="2"/>
      <c r="H132" s="3"/>
      <c r="I132" s="2"/>
      <c r="J132" s="2"/>
      <c r="K132" s="2"/>
      <c r="L132" s="3"/>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c r="IY132" s="4"/>
    </row>
    <row r="133" ht="16.5" customHeight="1">
      <c r="A133" s="2"/>
      <c r="B133" s="2"/>
      <c r="C133" s="2"/>
      <c r="D133" s="3"/>
      <c r="E133" s="2"/>
      <c r="F133" s="2"/>
      <c r="G133" s="2"/>
      <c r="H133" s="3"/>
      <c r="I133" s="2"/>
      <c r="J133" s="2"/>
      <c r="K133" s="2"/>
      <c r="L133" s="3"/>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c r="IW133" s="4"/>
      <c r="IX133" s="4"/>
      <c r="IY133" s="4"/>
    </row>
    <row r="134" ht="16.5" customHeight="1">
      <c r="A134" s="2"/>
      <c r="B134" s="2"/>
      <c r="C134" s="2"/>
      <c r="D134" s="3"/>
      <c r="E134" s="2"/>
      <c r="F134" s="2"/>
      <c r="G134" s="2"/>
      <c r="H134" s="3"/>
      <c r="I134" s="2"/>
      <c r="J134" s="2"/>
      <c r="K134" s="2"/>
      <c r="L134" s="3"/>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c r="IW134" s="4"/>
      <c r="IX134" s="4"/>
      <c r="IY134" s="4"/>
    </row>
    <row r="135" ht="16.5" customHeight="1">
      <c r="A135" s="2"/>
      <c r="B135" s="2"/>
      <c r="C135" s="2"/>
      <c r="D135" s="3"/>
      <c r="E135" s="2"/>
      <c r="F135" s="2"/>
      <c r="G135" s="2"/>
      <c r="H135" s="3"/>
      <c r="I135" s="2"/>
      <c r="J135" s="2"/>
      <c r="K135" s="2"/>
      <c r="L135" s="3"/>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c r="IW135" s="4"/>
      <c r="IX135" s="4"/>
      <c r="IY135" s="4"/>
    </row>
    <row r="136" ht="16.5" customHeight="1">
      <c r="A136" s="2"/>
      <c r="B136" s="2"/>
      <c r="C136" s="2"/>
      <c r="D136" s="3"/>
      <c r="E136" s="2"/>
      <c r="F136" s="2"/>
      <c r="G136" s="2"/>
      <c r="H136" s="3"/>
      <c r="I136" s="2"/>
      <c r="J136" s="2"/>
      <c r="K136" s="2"/>
      <c r="L136" s="3"/>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c r="IW136" s="4"/>
      <c r="IX136" s="4"/>
      <c r="IY136" s="4"/>
    </row>
    <row r="137" ht="16.5" customHeight="1">
      <c r="A137" s="2"/>
      <c r="B137" s="2"/>
      <c r="C137" s="2"/>
      <c r="D137" s="3"/>
      <c r="E137" s="2"/>
      <c r="F137" s="2"/>
      <c r="G137" s="2"/>
      <c r="H137" s="3"/>
      <c r="I137" s="2"/>
      <c r="J137" s="2"/>
      <c r="K137" s="2"/>
      <c r="L137" s="3"/>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c r="IW137" s="4"/>
      <c r="IX137" s="4"/>
      <c r="IY137" s="4"/>
    </row>
    <row r="138" ht="16.5" customHeight="1">
      <c r="A138" s="2"/>
      <c r="B138" s="2"/>
      <c r="C138" s="2"/>
      <c r="D138" s="3"/>
      <c r="E138" s="2"/>
      <c r="F138" s="2"/>
      <c r="G138" s="2"/>
      <c r="H138" s="3"/>
      <c r="I138" s="2"/>
      <c r="J138" s="2"/>
      <c r="K138" s="2"/>
      <c r="L138" s="3"/>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c r="IW138" s="4"/>
      <c r="IX138" s="4"/>
      <c r="IY138" s="4"/>
    </row>
    <row r="139" ht="16.5" customHeight="1">
      <c r="A139" s="2"/>
      <c r="B139" s="2"/>
      <c r="C139" s="2"/>
      <c r="D139" s="3"/>
      <c r="E139" s="2"/>
      <c r="F139" s="2"/>
      <c r="G139" s="2"/>
      <c r="H139" s="3"/>
      <c r="I139" s="2"/>
      <c r="J139" s="2"/>
      <c r="K139" s="2"/>
      <c r="L139" s="3"/>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c r="IW139" s="4"/>
      <c r="IX139" s="4"/>
      <c r="IY139" s="4"/>
    </row>
    <row r="140" ht="16.5" customHeight="1">
      <c r="A140" s="2"/>
      <c r="B140" s="2"/>
      <c r="C140" s="2"/>
      <c r="D140" s="3"/>
      <c r="E140" s="2"/>
      <c r="F140" s="2"/>
      <c r="G140" s="2"/>
      <c r="H140" s="3"/>
      <c r="I140" s="2"/>
      <c r="J140" s="2"/>
      <c r="K140" s="2"/>
      <c r="L140" s="3"/>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c r="IW140" s="4"/>
      <c r="IX140" s="4"/>
      <c r="IY140" s="4"/>
    </row>
    <row r="141" ht="16.5" customHeight="1">
      <c r="A141" s="2"/>
      <c r="B141" s="2"/>
      <c r="C141" s="2"/>
      <c r="D141" s="3"/>
      <c r="E141" s="2"/>
      <c r="F141" s="2"/>
      <c r="G141" s="2"/>
      <c r="H141" s="3"/>
      <c r="I141" s="2"/>
      <c r="J141" s="2"/>
      <c r="K141" s="2"/>
      <c r="L141" s="3"/>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c r="IW141" s="4"/>
      <c r="IX141" s="4"/>
      <c r="IY141" s="4"/>
    </row>
    <row r="142" ht="16.5" customHeight="1">
      <c r="A142" s="2"/>
      <c r="B142" s="2"/>
      <c r="C142" s="2"/>
      <c r="D142" s="3"/>
      <c r="E142" s="2"/>
      <c r="F142" s="2"/>
      <c r="G142" s="2"/>
      <c r="H142" s="3"/>
      <c r="I142" s="2"/>
      <c r="J142" s="2"/>
      <c r="K142" s="2"/>
      <c r="L142" s="3"/>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c r="IW142" s="4"/>
      <c r="IX142" s="4"/>
      <c r="IY142" s="4"/>
    </row>
    <row r="143" ht="16.5" customHeight="1">
      <c r="A143" s="2"/>
      <c r="B143" s="2"/>
      <c r="C143" s="2"/>
      <c r="D143" s="3"/>
      <c r="E143" s="2"/>
      <c r="F143" s="2"/>
      <c r="G143" s="2"/>
      <c r="H143" s="3"/>
      <c r="I143" s="2"/>
      <c r="J143" s="2"/>
      <c r="K143" s="2"/>
      <c r="L143" s="3"/>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c r="IW143" s="4"/>
      <c r="IX143" s="4"/>
      <c r="IY143" s="4"/>
    </row>
    <row r="144" ht="16.5" customHeight="1">
      <c r="A144" s="2"/>
      <c r="B144" s="2"/>
      <c r="C144" s="2"/>
      <c r="D144" s="3"/>
      <c r="E144" s="2"/>
      <c r="F144" s="2"/>
      <c r="G144" s="2"/>
      <c r="H144" s="3"/>
      <c r="I144" s="2"/>
      <c r="J144" s="2"/>
      <c r="K144" s="2"/>
      <c r="L144" s="3"/>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c r="IW144" s="4"/>
      <c r="IX144" s="4"/>
      <c r="IY144" s="4"/>
    </row>
    <row r="145" ht="16.5" customHeight="1">
      <c r="A145" s="2"/>
      <c r="B145" s="2"/>
      <c r="C145" s="2"/>
      <c r="D145" s="3"/>
      <c r="E145" s="2"/>
      <c r="F145" s="2"/>
      <c r="G145" s="2"/>
      <c r="H145" s="3"/>
      <c r="I145" s="2"/>
      <c r="J145" s="2"/>
      <c r="K145" s="2"/>
      <c r="L145" s="3"/>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c r="IW145" s="4"/>
      <c r="IX145" s="4"/>
      <c r="IY145" s="4"/>
    </row>
    <row r="146" ht="16.5" customHeight="1">
      <c r="A146" s="2"/>
      <c r="B146" s="2"/>
      <c r="C146" s="2"/>
      <c r="D146" s="3"/>
      <c r="E146" s="2"/>
      <c r="F146" s="2"/>
      <c r="G146" s="2"/>
      <c r="H146" s="3"/>
      <c r="I146" s="2"/>
      <c r="J146" s="2"/>
      <c r="K146" s="2"/>
      <c r="L146" s="3"/>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c r="IW146" s="4"/>
      <c r="IX146" s="4"/>
      <c r="IY146" s="4"/>
    </row>
    <row r="147" ht="16.5" customHeight="1">
      <c r="A147" s="2"/>
      <c r="B147" s="2"/>
      <c r="C147" s="2"/>
      <c r="D147" s="3"/>
      <c r="E147" s="2"/>
      <c r="F147" s="2"/>
      <c r="G147" s="2"/>
      <c r="H147" s="3"/>
      <c r="I147" s="2"/>
      <c r="J147" s="2"/>
      <c r="K147" s="2"/>
      <c r="L147" s="3"/>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c r="IW147" s="4"/>
      <c r="IX147" s="4"/>
      <c r="IY147" s="4"/>
    </row>
    <row r="148" ht="16.5" customHeight="1">
      <c r="A148" s="2"/>
      <c r="B148" s="2"/>
      <c r="C148" s="2"/>
      <c r="D148" s="3"/>
      <c r="E148" s="2"/>
      <c r="F148" s="2"/>
      <c r="G148" s="2"/>
      <c r="H148" s="3"/>
      <c r="I148" s="2"/>
      <c r="J148" s="2"/>
      <c r="K148" s="2"/>
      <c r="L148" s="3"/>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c r="IW148" s="4"/>
      <c r="IX148" s="4"/>
      <c r="IY148" s="4"/>
    </row>
    <row r="149" ht="16.5" customHeight="1">
      <c r="A149" s="2"/>
      <c r="B149" s="2"/>
      <c r="C149" s="2"/>
      <c r="D149" s="3"/>
      <c r="E149" s="2"/>
      <c r="F149" s="2"/>
      <c r="G149" s="2"/>
      <c r="H149" s="3"/>
      <c r="I149" s="2"/>
      <c r="J149" s="2"/>
      <c r="K149" s="2"/>
      <c r="L149" s="3"/>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c r="IW149" s="4"/>
      <c r="IX149" s="4"/>
      <c r="IY149" s="4"/>
    </row>
    <row r="150" ht="16.5" customHeight="1">
      <c r="A150" s="2"/>
      <c r="B150" s="2"/>
      <c r="C150" s="2"/>
      <c r="D150" s="3"/>
      <c r="E150" s="2"/>
      <c r="F150" s="2"/>
      <c r="G150" s="2"/>
      <c r="H150" s="3"/>
      <c r="I150" s="2"/>
      <c r="J150" s="2"/>
      <c r="K150" s="2"/>
      <c r="L150" s="3"/>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c r="IW150" s="4"/>
      <c r="IX150" s="4"/>
      <c r="IY150" s="4"/>
    </row>
    <row r="151" ht="16.5" customHeight="1">
      <c r="A151" s="2"/>
      <c r="B151" s="2"/>
      <c r="C151" s="2"/>
      <c r="D151" s="3"/>
      <c r="E151" s="2"/>
      <c r="F151" s="2"/>
      <c r="G151" s="2"/>
      <c r="H151" s="3"/>
      <c r="I151" s="2"/>
      <c r="J151" s="2"/>
      <c r="K151" s="2"/>
      <c r="L151" s="3"/>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c r="IW151" s="4"/>
      <c r="IX151" s="4"/>
      <c r="IY151" s="4"/>
    </row>
    <row r="152" ht="16.5" customHeight="1">
      <c r="A152" s="2"/>
      <c r="B152" s="2"/>
      <c r="C152" s="2"/>
      <c r="D152" s="3"/>
      <c r="E152" s="2"/>
      <c r="F152" s="2"/>
      <c r="G152" s="2"/>
      <c r="H152" s="3"/>
      <c r="I152" s="2"/>
      <c r="J152" s="2"/>
      <c r="K152" s="2"/>
      <c r="L152" s="3"/>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c r="IW152" s="4"/>
      <c r="IX152" s="4"/>
      <c r="IY152" s="4"/>
    </row>
    <row r="153" ht="16.5" customHeight="1">
      <c r="A153" s="2"/>
      <c r="B153" s="2"/>
      <c r="C153" s="2"/>
      <c r="D153" s="3"/>
      <c r="E153" s="2"/>
      <c r="F153" s="2"/>
      <c r="G153" s="2"/>
      <c r="H153" s="3"/>
      <c r="I153" s="2"/>
      <c r="J153" s="2"/>
      <c r="K153" s="2"/>
      <c r="L153" s="3"/>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c r="IW153" s="4"/>
      <c r="IX153" s="4"/>
      <c r="IY153" s="4"/>
    </row>
    <row r="154" ht="16.5" customHeight="1">
      <c r="A154" s="2"/>
      <c r="B154" s="2"/>
      <c r="C154" s="2"/>
      <c r="D154" s="3"/>
      <c r="E154" s="2"/>
      <c r="F154" s="2"/>
      <c r="G154" s="2"/>
      <c r="H154" s="3"/>
      <c r="I154" s="2"/>
      <c r="J154" s="2"/>
      <c r="K154" s="2"/>
      <c r="L154" s="3"/>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c r="IW154" s="4"/>
      <c r="IX154" s="4"/>
      <c r="IY154" s="4"/>
    </row>
    <row r="155" ht="16.5" customHeight="1">
      <c r="A155" s="2"/>
      <c r="B155" s="2"/>
      <c r="C155" s="2"/>
      <c r="D155" s="3"/>
      <c r="E155" s="2"/>
      <c r="F155" s="2"/>
      <c r="G155" s="2"/>
      <c r="H155" s="3"/>
      <c r="I155" s="2"/>
      <c r="J155" s="2"/>
      <c r="K155" s="2"/>
      <c r="L155" s="3"/>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c r="IW155" s="4"/>
      <c r="IX155" s="4"/>
      <c r="IY155" s="4"/>
    </row>
    <row r="156" ht="16.5" customHeight="1">
      <c r="A156" s="2"/>
      <c r="B156" s="2"/>
      <c r="C156" s="2"/>
      <c r="D156" s="3"/>
      <c r="E156" s="2"/>
      <c r="F156" s="2"/>
      <c r="G156" s="2"/>
      <c r="H156" s="3"/>
      <c r="I156" s="2"/>
      <c r="J156" s="2"/>
      <c r="K156" s="2"/>
      <c r="L156" s="3"/>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c r="IW156" s="4"/>
      <c r="IX156" s="4"/>
      <c r="IY156" s="4"/>
    </row>
    <row r="157" ht="16.5" customHeight="1">
      <c r="A157" s="2"/>
      <c r="B157" s="2"/>
      <c r="C157" s="2"/>
      <c r="D157" s="3"/>
      <c r="E157" s="2"/>
      <c r="F157" s="2"/>
      <c r="G157" s="2"/>
      <c r="H157" s="3"/>
      <c r="I157" s="2"/>
      <c r="J157" s="2"/>
      <c r="K157" s="2"/>
      <c r="L157" s="3"/>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c r="IW157" s="4"/>
      <c r="IX157" s="4"/>
      <c r="IY157" s="4"/>
    </row>
    <row r="158" ht="16.5" customHeight="1">
      <c r="A158" s="2"/>
      <c r="B158" s="2"/>
      <c r="C158" s="2"/>
      <c r="D158" s="3"/>
      <c r="E158" s="2"/>
      <c r="F158" s="2"/>
      <c r="G158" s="2"/>
      <c r="H158" s="3"/>
      <c r="I158" s="2"/>
      <c r="J158" s="2"/>
      <c r="K158" s="2"/>
      <c r="L158" s="3"/>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c r="IW158" s="4"/>
      <c r="IX158" s="4"/>
      <c r="IY158" s="4"/>
    </row>
    <row r="159" ht="16.5" customHeight="1">
      <c r="A159" s="2"/>
      <c r="B159" s="2"/>
      <c r="C159" s="2"/>
      <c r="D159" s="3"/>
      <c r="E159" s="2"/>
      <c r="F159" s="2"/>
      <c r="G159" s="2"/>
      <c r="H159" s="3"/>
      <c r="I159" s="2"/>
      <c r="J159" s="2"/>
      <c r="K159" s="2"/>
      <c r="L159" s="3"/>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c r="IW159" s="4"/>
      <c r="IX159" s="4"/>
      <c r="IY159" s="4"/>
    </row>
    <row r="160" ht="16.5" customHeight="1">
      <c r="A160" s="2"/>
      <c r="B160" s="2"/>
      <c r="C160" s="2"/>
      <c r="D160" s="3"/>
      <c r="E160" s="2"/>
      <c r="F160" s="2"/>
      <c r="G160" s="2"/>
      <c r="H160" s="3"/>
      <c r="I160" s="2"/>
      <c r="J160" s="2"/>
      <c r="K160" s="2"/>
      <c r="L160" s="3"/>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c r="IW160" s="4"/>
      <c r="IX160" s="4"/>
      <c r="IY160" s="4"/>
    </row>
    <row r="161" ht="16.5" customHeight="1">
      <c r="A161" s="2"/>
      <c r="B161" s="2"/>
      <c r="C161" s="2"/>
      <c r="D161" s="3"/>
      <c r="E161" s="2"/>
      <c r="F161" s="2"/>
      <c r="G161" s="2"/>
      <c r="H161" s="3"/>
      <c r="I161" s="2"/>
      <c r="J161" s="2"/>
      <c r="K161" s="2"/>
      <c r="L161" s="3"/>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c r="IW161" s="4"/>
      <c r="IX161" s="4"/>
      <c r="IY161" s="4"/>
    </row>
    <row r="162" ht="16.5" customHeight="1">
      <c r="A162" s="2"/>
      <c r="B162" s="2"/>
      <c r="C162" s="2"/>
      <c r="D162" s="3"/>
      <c r="E162" s="2"/>
      <c r="F162" s="2"/>
      <c r="G162" s="2"/>
      <c r="H162" s="3"/>
      <c r="I162" s="2"/>
      <c r="J162" s="2"/>
      <c r="K162" s="2"/>
      <c r="L162" s="3"/>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c r="IW162" s="4"/>
      <c r="IX162" s="4"/>
      <c r="IY162" s="4"/>
    </row>
    <row r="163" ht="16.5" customHeight="1">
      <c r="A163" s="2"/>
      <c r="B163" s="2"/>
      <c r="C163" s="2"/>
      <c r="D163" s="3"/>
      <c r="E163" s="2"/>
      <c r="F163" s="2"/>
      <c r="G163" s="2"/>
      <c r="H163" s="3"/>
      <c r="I163" s="2"/>
      <c r="J163" s="2"/>
      <c r="K163" s="2"/>
      <c r="L163" s="3"/>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c r="IW163" s="4"/>
      <c r="IX163" s="4"/>
      <c r="IY163" s="4"/>
    </row>
    <row r="164" ht="16.5" customHeight="1">
      <c r="A164" s="2"/>
      <c r="B164" s="2"/>
      <c r="C164" s="2"/>
      <c r="D164" s="3"/>
      <c r="E164" s="2"/>
      <c r="F164" s="2"/>
      <c r="G164" s="2"/>
      <c r="H164" s="3"/>
      <c r="I164" s="2"/>
      <c r="J164" s="2"/>
      <c r="K164" s="2"/>
      <c r="L164" s="3"/>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c r="IW164" s="4"/>
      <c r="IX164" s="4"/>
      <c r="IY164" s="4"/>
    </row>
    <row r="165" ht="16.5" customHeight="1">
      <c r="A165" s="2"/>
      <c r="B165" s="2"/>
      <c r="C165" s="2"/>
      <c r="D165" s="3"/>
      <c r="E165" s="2"/>
      <c r="F165" s="2"/>
      <c r="G165" s="2"/>
      <c r="H165" s="3"/>
      <c r="I165" s="2"/>
      <c r="J165" s="2"/>
      <c r="K165" s="2"/>
      <c r="L165" s="3"/>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c r="IW165" s="4"/>
      <c r="IX165" s="4"/>
      <c r="IY165" s="4"/>
    </row>
    <row r="166" ht="16.5" customHeight="1">
      <c r="A166" s="2"/>
      <c r="B166" s="2"/>
      <c r="C166" s="2"/>
      <c r="D166" s="3"/>
      <c r="E166" s="2"/>
      <c r="F166" s="2"/>
      <c r="G166" s="2"/>
      <c r="H166" s="3"/>
      <c r="I166" s="2"/>
      <c r="J166" s="2"/>
      <c r="K166" s="2"/>
      <c r="L166" s="3"/>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c r="IW166" s="4"/>
      <c r="IX166" s="4"/>
      <c r="IY166" s="4"/>
    </row>
    <row r="167" ht="16.5" customHeight="1">
      <c r="A167" s="2"/>
      <c r="B167" s="2"/>
      <c r="C167" s="2"/>
      <c r="D167" s="3"/>
      <c r="E167" s="2"/>
      <c r="F167" s="2"/>
      <c r="G167" s="2"/>
      <c r="H167" s="3"/>
      <c r="I167" s="2"/>
      <c r="J167" s="2"/>
      <c r="K167" s="2"/>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c r="IW167" s="4"/>
      <c r="IX167" s="4"/>
      <c r="IY167" s="4"/>
    </row>
    <row r="168" ht="16.5" customHeight="1">
      <c r="A168" s="2"/>
      <c r="B168" s="2"/>
      <c r="C168" s="2"/>
      <c r="D168" s="3"/>
      <c r="E168" s="2"/>
      <c r="F168" s="2"/>
      <c r="G168" s="2"/>
      <c r="H168" s="3"/>
      <c r="I168" s="2"/>
      <c r="J168" s="2"/>
      <c r="K168" s="2"/>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c r="IW168" s="4"/>
      <c r="IX168" s="4"/>
      <c r="IY168" s="4"/>
    </row>
    <row r="169" ht="16.5" customHeight="1">
      <c r="A169" s="2"/>
      <c r="B169" s="2"/>
      <c r="C169" s="2"/>
      <c r="D169" s="3"/>
      <c r="E169" s="2"/>
      <c r="F169" s="2"/>
      <c r="G169" s="2"/>
      <c r="H169" s="3"/>
      <c r="I169" s="2"/>
      <c r="J169" s="2"/>
      <c r="K169" s="2"/>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c r="IW169" s="4"/>
      <c r="IX169" s="4"/>
      <c r="IY169" s="4"/>
    </row>
    <row r="170" ht="16.5" customHeight="1">
      <c r="A170" s="2"/>
      <c r="B170" s="2"/>
      <c r="C170" s="2"/>
      <c r="D170" s="3"/>
      <c r="E170" s="2"/>
      <c r="F170" s="2"/>
      <c r="G170" s="2"/>
      <c r="H170" s="3"/>
      <c r="I170" s="2"/>
      <c r="J170" s="2"/>
      <c r="K170" s="2"/>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c r="IW170" s="4"/>
      <c r="IX170" s="4"/>
      <c r="IY170" s="4"/>
    </row>
    <row r="171" ht="16.5" customHeight="1">
      <c r="A171" s="2"/>
      <c r="B171" s="2"/>
      <c r="C171" s="2"/>
      <c r="D171" s="3"/>
      <c r="E171" s="2"/>
      <c r="F171" s="2"/>
      <c r="G171" s="2"/>
      <c r="H171" s="3"/>
      <c r="I171" s="2"/>
      <c r="J171" s="2"/>
      <c r="K171" s="2"/>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c r="IW171" s="4"/>
      <c r="IX171" s="4"/>
      <c r="IY171" s="4"/>
    </row>
    <row r="172" ht="16.5" customHeight="1">
      <c r="A172" s="2"/>
      <c r="B172" s="2"/>
      <c r="C172" s="2"/>
      <c r="D172" s="3"/>
      <c r="E172" s="2"/>
      <c r="F172" s="2"/>
      <c r="G172" s="2"/>
      <c r="H172" s="3"/>
      <c r="I172" s="2"/>
      <c r="J172" s="2"/>
      <c r="K172" s="2"/>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c r="IW172" s="4"/>
      <c r="IX172" s="4"/>
      <c r="IY172" s="4"/>
    </row>
    <row r="173" ht="16.5" customHeight="1">
      <c r="A173" s="2"/>
      <c r="B173" s="2"/>
      <c r="C173" s="2"/>
      <c r="D173" s="3"/>
      <c r="E173" s="2"/>
      <c r="F173" s="2"/>
      <c r="G173" s="2"/>
      <c r="H173" s="3"/>
      <c r="I173" s="2"/>
      <c r="J173" s="2"/>
      <c r="K173" s="2"/>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c r="IW173" s="4"/>
      <c r="IX173" s="4"/>
      <c r="IY173" s="4"/>
    </row>
    <row r="174" ht="16.5" customHeight="1">
      <c r="A174" s="2"/>
      <c r="B174" s="2"/>
      <c r="C174" s="2"/>
      <c r="D174" s="3"/>
      <c r="E174" s="2"/>
      <c r="F174" s="2"/>
      <c r="G174" s="2"/>
      <c r="H174" s="3"/>
      <c r="I174" s="2"/>
      <c r="J174" s="2"/>
      <c r="K174" s="2"/>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c r="IW174" s="4"/>
      <c r="IX174" s="4"/>
      <c r="IY174" s="4"/>
    </row>
    <row r="175" ht="16.5" customHeight="1">
      <c r="A175" s="2"/>
      <c r="B175" s="2"/>
      <c r="C175" s="2"/>
      <c r="D175" s="3"/>
      <c r="E175" s="2"/>
      <c r="F175" s="2"/>
      <c r="G175" s="2"/>
      <c r="H175" s="3"/>
      <c r="I175" s="2"/>
      <c r="J175" s="2"/>
      <c r="K175" s="2"/>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c r="IW175" s="4"/>
      <c r="IX175" s="4"/>
      <c r="IY175" s="4"/>
    </row>
    <row r="176" ht="16.5" customHeight="1">
      <c r="A176" s="2"/>
      <c r="B176" s="2"/>
      <c r="C176" s="2"/>
      <c r="D176" s="3"/>
      <c r="E176" s="2"/>
      <c r="F176" s="2"/>
      <c r="G176" s="2"/>
      <c r="H176" s="3"/>
      <c r="I176" s="2"/>
      <c r="J176" s="2"/>
      <c r="K176" s="2"/>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c r="IW176" s="4"/>
      <c r="IX176" s="4"/>
      <c r="IY176" s="4"/>
    </row>
    <row r="177" ht="16.5" customHeight="1">
      <c r="A177" s="2"/>
      <c r="B177" s="2"/>
      <c r="C177" s="2"/>
      <c r="D177" s="3"/>
      <c r="E177" s="2"/>
      <c r="F177" s="2"/>
      <c r="G177" s="2"/>
      <c r="H177" s="3"/>
      <c r="I177" s="2"/>
      <c r="J177" s="2"/>
      <c r="K177" s="2"/>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c r="IW177" s="4"/>
      <c r="IX177" s="4"/>
      <c r="IY177" s="4"/>
    </row>
    <row r="178" ht="16.5" customHeight="1">
      <c r="A178" s="2"/>
      <c r="B178" s="2"/>
      <c r="C178" s="2"/>
      <c r="D178" s="3"/>
      <c r="E178" s="2"/>
      <c r="F178" s="2"/>
      <c r="G178" s="2"/>
      <c r="H178" s="3"/>
      <c r="I178" s="2"/>
      <c r="J178" s="2"/>
      <c r="K178" s="2"/>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c r="IW178" s="4"/>
      <c r="IX178" s="4"/>
      <c r="IY178" s="4"/>
    </row>
    <row r="179" ht="16.5" customHeight="1">
      <c r="A179" s="2"/>
      <c r="B179" s="2"/>
      <c r="C179" s="2"/>
      <c r="D179" s="3"/>
      <c r="E179" s="2"/>
      <c r="F179" s="2"/>
      <c r="G179" s="2"/>
      <c r="H179" s="3"/>
      <c r="I179" s="2"/>
      <c r="J179" s="2"/>
      <c r="K179" s="2"/>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c r="IW179" s="4"/>
      <c r="IX179" s="4"/>
      <c r="IY179" s="4"/>
    </row>
    <row r="180" ht="16.5" customHeight="1">
      <c r="A180" s="2"/>
      <c r="B180" s="2"/>
      <c r="C180" s="2"/>
      <c r="D180" s="3"/>
      <c r="E180" s="2"/>
      <c r="F180" s="2"/>
      <c r="G180" s="2"/>
      <c r="H180" s="3"/>
      <c r="I180" s="2"/>
      <c r="J180" s="2"/>
      <c r="K180" s="2"/>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c r="IW180" s="4"/>
      <c r="IX180" s="4"/>
      <c r="IY180" s="4"/>
    </row>
    <row r="181" ht="16.5" customHeight="1">
      <c r="A181" s="2"/>
      <c r="B181" s="2"/>
      <c r="C181" s="2"/>
      <c r="D181" s="3"/>
      <c r="E181" s="2"/>
      <c r="F181" s="2"/>
      <c r="G181" s="2"/>
      <c r="H181" s="3"/>
      <c r="I181" s="2"/>
      <c r="J181" s="2"/>
      <c r="K181" s="2"/>
      <c r="L181" s="3"/>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c r="IW181" s="4"/>
      <c r="IX181" s="4"/>
      <c r="IY181" s="4"/>
    </row>
    <row r="182" ht="16.5" customHeight="1">
      <c r="A182" s="2"/>
      <c r="B182" s="2"/>
      <c r="C182" s="2"/>
      <c r="D182" s="3"/>
      <c r="E182" s="2"/>
      <c r="F182" s="2"/>
      <c r="G182" s="2"/>
      <c r="H182" s="3"/>
      <c r="I182" s="2"/>
      <c r="J182" s="2"/>
      <c r="K182" s="2"/>
      <c r="L182" s="3"/>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c r="IW182" s="4"/>
      <c r="IX182" s="4"/>
      <c r="IY182" s="4"/>
    </row>
    <row r="183" ht="16.5" customHeight="1">
      <c r="A183" s="2"/>
      <c r="B183" s="2"/>
      <c r="C183" s="2"/>
      <c r="D183" s="3"/>
      <c r="E183" s="2"/>
      <c r="F183" s="2"/>
      <c r="G183" s="2"/>
      <c r="H183" s="3"/>
      <c r="I183" s="2"/>
      <c r="J183" s="2"/>
      <c r="K183" s="2"/>
      <c r="L183" s="3"/>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c r="IW183" s="4"/>
      <c r="IX183" s="4"/>
      <c r="IY183" s="4"/>
    </row>
    <row r="184" ht="16.5" customHeight="1">
      <c r="A184" s="2"/>
      <c r="B184" s="2"/>
      <c r="C184" s="2"/>
      <c r="D184" s="3"/>
      <c r="E184" s="2"/>
      <c r="F184" s="2"/>
      <c r="G184" s="2"/>
      <c r="H184" s="3"/>
      <c r="I184" s="2"/>
      <c r="J184" s="2"/>
      <c r="K184" s="2"/>
      <c r="L184" s="3"/>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c r="IW184" s="4"/>
      <c r="IX184" s="4"/>
      <c r="IY184" s="4"/>
    </row>
    <row r="185" ht="16.5" customHeight="1">
      <c r="A185" s="2"/>
      <c r="B185" s="2"/>
      <c r="C185" s="2"/>
      <c r="D185" s="3"/>
      <c r="E185" s="2"/>
      <c r="F185" s="2"/>
      <c r="G185" s="2"/>
      <c r="H185" s="3"/>
      <c r="I185" s="2"/>
      <c r="J185" s="2"/>
      <c r="K185" s="2"/>
      <c r="L185" s="3"/>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c r="IW185" s="4"/>
      <c r="IX185" s="4"/>
      <c r="IY185" s="4"/>
    </row>
    <row r="186" ht="16.5" customHeight="1">
      <c r="A186" s="2"/>
      <c r="B186" s="2"/>
      <c r="C186" s="2"/>
      <c r="D186" s="3"/>
      <c r="E186" s="2"/>
      <c r="F186" s="2"/>
      <c r="G186" s="2"/>
      <c r="H186" s="3"/>
      <c r="I186" s="2"/>
      <c r="J186" s="2"/>
      <c r="K186" s="2"/>
      <c r="L186" s="3"/>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c r="IW186" s="4"/>
      <c r="IX186" s="4"/>
      <c r="IY186" s="4"/>
    </row>
    <row r="187" ht="16.5" customHeight="1">
      <c r="A187" s="2"/>
      <c r="B187" s="2"/>
      <c r="C187" s="2"/>
      <c r="D187" s="3"/>
      <c r="E187" s="2"/>
      <c r="F187" s="2"/>
      <c r="G187" s="2"/>
      <c r="H187" s="3"/>
      <c r="I187" s="2"/>
      <c r="J187" s="2"/>
      <c r="K187" s="2"/>
      <c r="L187" s="3"/>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c r="IW187" s="4"/>
      <c r="IX187" s="4"/>
      <c r="IY187" s="4"/>
    </row>
    <row r="188" ht="16.5" customHeight="1">
      <c r="A188" s="2"/>
      <c r="B188" s="2"/>
      <c r="C188" s="2"/>
      <c r="D188" s="3"/>
      <c r="E188" s="2"/>
      <c r="F188" s="2"/>
      <c r="G188" s="2"/>
      <c r="H188" s="3"/>
      <c r="I188" s="2"/>
      <c r="J188" s="2"/>
      <c r="K188" s="2"/>
      <c r="L188" s="3"/>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c r="IH188" s="4"/>
      <c r="II188" s="4"/>
      <c r="IJ188" s="4"/>
      <c r="IK188" s="4"/>
      <c r="IL188" s="4"/>
      <c r="IM188" s="4"/>
      <c r="IN188" s="4"/>
      <c r="IO188" s="4"/>
      <c r="IP188" s="4"/>
      <c r="IQ188" s="4"/>
      <c r="IR188" s="4"/>
      <c r="IS188" s="4"/>
      <c r="IT188" s="4"/>
      <c r="IU188" s="4"/>
      <c r="IV188" s="4"/>
      <c r="IW188" s="4"/>
      <c r="IX188" s="4"/>
      <c r="IY188" s="4"/>
    </row>
    <row r="189" ht="16.5" customHeight="1">
      <c r="A189" s="2"/>
      <c r="B189" s="2"/>
      <c r="C189" s="2"/>
      <c r="D189" s="3"/>
      <c r="E189" s="2"/>
      <c r="F189" s="2"/>
      <c r="G189" s="2"/>
      <c r="H189" s="3"/>
      <c r="I189" s="2"/>
      <c r="J189" s="2"/>
      <c r="K189" s="2"/>
      <c r="L189" s="3"/>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c r="IW189" s="4"/>
      <c r="IX189" s="4"/>
      <c r="IY189" s="4"/>
    </row>
    <row r="190" ht="16.5" customHeight="1">
      <c r="A190" s="2"/>
      <c r="B190" s="2"/>
      <c r="C190" s="2"/>
      <c r="D190" s="3"/>
      <c r="E190" s="2"/>
      <c r="F190" s="2"/>
      <c r="G190" s="2"/>
      <c r="H190" s="3"/>
      <c r="I190" s="2"/>
      <c r="J190" s="2"/>
      <c r="K190" s="2"/>
      <c r="L190" s="3"/>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c r="IW190" s="4"/>
      <c r="IX190" s="4"/>
      <c r="IY190" s="4"/>
    </row>
    <row r="191" ht="16.5" customHeight="1">
      <c r="A191" s="2"/>
      <c r="B191" s="2"/>
      <c r="C191" s="2"/>
      <c r="D191" s="3"/>
      <c r="E191" s="2"/>
      <c r="F191" s="2"/>
      <c r="G191" s="2"/>
      <c r="H191" s="3"/>
      <c r="I191" s="2"/>
      <c r="J191" s="2"/>
      <c r="K191" s="2"/>
      <c r="L191" s="3"/>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c r="IW191" s="4"/>
      <c r="IX191" s="4"/>
      <c r="IY191" s="4"/>
    </row>
    <row r="192" ht="16.5" customHeight="1">
      <c r="A192" s="2"/>
      <c r="B192" s="2"/>
      <c r="C192" s="2"/>
      <c r="D192" s="3"/>
      <c r="E192" s="2"/>
      <c r="F192" s="2"/>
      <c r="G192" s="2"/>
      <c r="H192" s="3"/>
      <c r="I192" s="2"/>
      <c r="J192" s="2"/>
      <c r="K192" s="2"/>
      <c r="L192" s="3"/>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c r="IW192" s="4"/>
      <c r="IX192" s="4"/>
      <c r="IY192" s="4"/>
    </row>
    <row r="193" ht="16.5" customHeight="1">
      <c r="A193" s="2"/>
      <c r="B193" s="2"/>
      <c r="C193" s="2"/>
      <c r="D193" s="3"/>
      <c r="E193" s="2"/>
      <c r="F193" s="2"/>
      <c r="G193" s="2"/>
      <c r="H193" s="3"/>
      <c r="I193" s="2"/>
      <c r="J193" s="2"/>
      <c r="K193" s="2"/>
      <c r="L193" s="3"/>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c r="IW193" s="4"/>
      <c r="IX193" s="4"/>
      <c r="IY193" s="4"/>
    </row>
    <row r="194" ht="16.5" customHeight="1">
      <c r="A194" s="2"/>
      <c r="B194" s="2"/>
      <c r="C194" s="2"/>
      <c r="D194" s="3"/>
      <c r="E194" s="2"/>
      <c r="F194" s="2"/>
      <c r="G194" s="2"/>
      <c r="H194" s="3"/>
      <c r="I194" s="2"/>
      <c r="J194" s="2"/>
      <c r="K194" s="2"/>
      <c r="L194" s="3"/>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c r="IW194" s="4"/>
      <c r="IX194" s="4"/>
      <c r="IY194" s="4"/>
    </row>
    <row r="195" ht="16.5" customHeight="1">
      <c r="A195" s="2"/>
      <c r="B195" s="2"/>
      <c r="C195" s="2"/>
      <c r="D195" s="3"/>
      <c r="E195" s="2"/>
      <c r="F195" s="2"/>
      <c r="G195" s="2"/>
      <c r="H195" s="3"/>
      <c r="I195" s="2"/>
      <c r="J195" s="2"/>
      <c r="K195" s="2"/>
      <c r="L195" s="3"/>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c r="IW195" s="4"/>
      <c r="IX195" s="4"/>
      <c r="IY195" s="4"/>
    </row>
    <row r="196" ht="16.5" customHeight="1">
      <c r="A196" s="2"/>
      <c r="B196" s="2"/>
      <c r="C196" s="2"/>
      <c r="D196" s="3"/>
      <c r="E196" s="2"/>
      <c r="F196" s="2"/>
      <c r="G196" s="2"/>
      <c r="H196" s="3"/>
      <c r="I196" s="2"/>
      <c r="J196" s="2"/>
      <c r="K196" s="2"/>
      <c r="L196" s="3"/>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c r="IW196" s="4"/>
      <c r="IX196" s="4"/>
      <c r="IY196" s="4"/>
    </row>
    <row r="197" ht="16.5" customHeight="1">
      <c r="A197" s="2"/>
      <c r="B197" s="2"/>
      <c r="C197" s="2"/>
      <c r="D197" s="3"/>
      <c r="E197" s="2"/>
      <c r="F197" s="2"/>
      <c r="G197" s="2"/>
      <c r="H197" s="3"/>
      <c r="I197" s="2"/>
      <c r="J197" s="2"/>
      <c r="K197" s="2"/>
      <c r="L197" s="3"/>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c r="IW197" s="4"/>
      <c r="IX197" s="4"/>
      <c r="IY197" s="4"/>
    </row>
    <row r="198" ht="16.5" customHeight="1">
      <c r="A198" s="2"/>
      <c r="B198" s="2"/>
      <c r="C198" s="2"/>
      <c r="D198" s="3"/>
      <c r="E198" s="2"/>
      <c r="F198" s="2"/>
      <c r="G198" s="2"/>
      <c r="H198" s="3"/>
      <c r="I198" s="2"/>
      <c r="J198" s="2"/>
      <c r="K198" s="2"/>
      <c r="L198" s="3"/>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c r="IH198" s="4"/>
      <c r="II198" s="4"/>
      <c r="IJ198" s="4"/>
      <c r="IK198" s="4"/>
      <c r="IL198" s="4"/>
      <c r="IM198" s="4"/>
      <c r="IN198" s="4"/>
      <c r="IO198" s="4"/>
      <c r="IP198" s="4"/>
      <c r="IQ198" s="4"/>
      <c r="IR198" s="4"/>
      <c r="IS198" s="4"/>
      <c r="IT198" s="4"/>
      <c r="IU198" s="4"/>
      <c r="IV198" s="4"/>
      <c r="IW198" s="4"/>
      <c r="IX198" s="4"/>
      <c r="IY198" s="4"/>
    </row>
    <row r="199" ht="16.5" customHeight="1">
      <c r="A199" s="2"/>
      <c r="B199" s="2"/>
      <c r="C199" s="2"/>
      <c r="D199" s="3"/>
      <c r="E199" s="2"/>
      <c r="F199" s="2"/>
      <c r="G199" s="2"/>
      <c r="H199" s="3"/>
      <c r="I199" s="2"/>
      <c r="J199" s="2"/>
      <c r="K199" s="2"/>
      <c r="L199" s="3"/>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4"/>
      <c r="HW199" s="4"/>
      <c r="HX199" s="4"/>
      <c r="HY199" s="4"/>
      <c r="HZ199" s="4"/>
      <c r="IA199" s="4"/>
      <c r="IB199" s="4"/>
      <c r="IC199" s="4"/>
      <c r="ID199" s="4"/>
      <c r="IE199" s="4"/>
      <c r="IF199" s="4"/>
      <c r="IG199" s="4"/>
      <c r="IH199" s="4"/>
      <c r="II199" s="4"/>
      <c r="IJ199" s="4"/>
      <c r="IK199" s="4"/>
      <c r="IL199" s="4"/>
      <c r="IM199" s="4"/>
      <c r="IN199" s="4"/>
      <c r="IO199" s="4"/>
      <c r="IP199" s="4"/>
      <c r="IQ199" s="4"/>
      <c r="IR199" s="4"/>
      <c r="IS199" s="4"/>
      <c r="IT199" s="4"/>
      <c r="IU199" s="4"/>
      <c r="IV199" s="4"/>
      <c r="IW199" s="4"/>
      <c r="IX199" s="4"/>
      <c r="IY199" s="4"/>
    </row>
    <row r="200" ht="16.5" customHeight="1">
      <c r="A200" s="2"/>
      <c r="B200" s="2"/>
      <c r="C200" s="2"/>
      <c r="D200" s="3"/>
      <c r="E200" s="2"/>
      <c r="F200" s="2"/>
      <c r="G200" s="2"/>
      <c r="H200" s="3"/>
      <c r="I200" s="2"/>
      <c r="J200" s="2"/>
      <c r="K200" s="2"/>
      <c r="L200" s="3"/>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4"/>
      <c r="HW200" s="4"/>
      <c r="HX200" s="4"/>
      <c r="HY200" s="4"/>
      <c r="HZ200" s="4"/>
      <c r="IA200" s="4"/>
      <c r="IB200" s="4"/>
      <c r="IC200" s="4"/>
      <c r="ID200" s="4"/>
      <c r="IE200" s="4"/>
      <c r="IF200" s="4"/>
      <c r="IG200" s="4"/>
      <c r="IH200" s="4"/>
      <c r="II200" s="4"/>
      <c r="IJ200" s="4"/>
      <c r="IK200" s="4"/>
      <c r="IL200" s="4"/>
      <c r="IM200" s="4"/>
      <c r="IN200" s="4"/>
      <c r="IO200" s="4"/>
      <c r="IP200" s="4"/>
      <c r="IQ200" s="4"/>
      <c r="IR200" s="4"/>
      <c r="IS200" s="4"/>
      <c r="IT200" s="4"/>
      <c r="IU200" s="4"/>
      <c r="IV200" s="4"/>
      <c r="IW200" s="4"/>
      <c r="IX200" s="4"/>
      <c r="IY200" s="4"/>
    </row>
    <row r="201" ht="16.5" customHeight="1">
      <c r="A201" s="2"/>
      <c r="B201" s="2"/>
      <c r="C201" s="2"/>
      <c r="D201" s="3"/>
      <c r="E201" s="2"/>
      <c r="F201" s="2"/>
      <c r="G201" s="2"/>
      <c r="H201" s="3"/>
      <c r="I201" s="2"/>
      <c r="J201" s="2"/>
      <c r="K201" s="2"/>
      <c r="L201" s="3"/>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c r="IH201" s="4"/>
      <c r="II201" s="4"/>
      <c r="IJ201" s="4"/>
      <c r="IK201" s="4"/>
      <c r="IL201" s="4"/>
      <c r="IM201" s="4"/>
      <c r="IN201" s="4"/>
      <c r="IO201" s="4"/>
      <c r="IP201" s="4"/>
      <c r="IQ201" s="4"/>
      <c r="IR201" s="4"/>
      <c r="IS201" s="4"/>
      <c r="IT201" s="4"/>
      <c r="IU201" s="4"/>
      <c r="IV201" s="4"/>
      <c r="IW201" s="4"/>
      <c r="IX201" s="4"/>
      <c r="IY201" s="4"/>
    </row>
    <row r="202" ht="16.5" customHeight="1">
      <c r="A202" s="2"/>
      <c r="B202" s="2"/>
      <c r="C202" s="2"/>
      <c r="D202" s="3"/>
      <c r="E202" s="2"/>
      <c r="F202" s="2"/>
      <c r="G202" s="2"/>
      <c r="H202" s="3"/>
      <c r="I202" s="2"/>
      <c r="J202" s="2"/>
      <c r="K202" s="2"/>
      <c r="L202" s="3"/>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c r="IH202" s="4"/>
      <c r="II202" s="4"/>
      <c r="IJ202" s="4"/>
      <c r="IK202" s="4"/>
      <c r="IL202" s="4"/>
      <c r="IM202" s="4"/>
      <c r="IN202" s="4"/>
      <c r="IO202" s="4"/>
      <c r="IP202" s="4"/>
      <c r="IQ202" s="4"/>
      <c r="IR202" s="4"/>
      <c r="IS202" s="4"/>
      <c r="IT202" s="4"/>
      <c r="IU202" s="4"/>
      <c r="IV202" s="4"/>
      <c r="IW202" s="4"/>
      <c r="IX202" s="4"/>
      <c r="IY202" s="4"/>
    </row>
    <row r="203" ht="16.5" customHeight="1">
      <c r="A203" s="2"/>
      <c r="B203" s="2"/>
      <c r="C203" s="2"/>
      <c r="D203" s="3"/>
      <c r="E203" s="2"/>
      <c r="F203" s="2"/>
      <c r="G203" s="2"/>
      <c r="H203" s="3"/>
      <c r="I203" s="2"/>
      <c r="J203" s="2"/>
      <c r="K203" s="2"/>
      <c r="L203" s="3"/>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c r="IH203" s="4"/>
      <c r="II203" s="4"/>
      <c r="IJ203" s="4"/>
      <c r="IK203" s="4"/>
      <c r="IL203" s="4"/>
      <c r="IM203" s="4"/>
      <c r="IN203" s="4"/>
      <c r="IO203" s="4"/>
      <c r="IP203" s="4"/>
      <c r="IQ203" s="4"/>
      <c r="IR203" s="4"/>
      <c r="IS203" s="4"/>
      <c r="IT203" s="4"/>
      <c r="IU203" s="4"/>
      <c r="IV203" s="4"/>
      <c r="IW203" s="4"/>
      <c r="IX203" s="4"/>
      <c r="IY203" s="4"/>
    </row>
    <row r="204" ht="16.5" customHeight="1">
      <c r="A204" s="2"/>
      <c r="B204" s="2"/>
      <c r="C204" s="2"/>
      <c r="D204" s="3"/>
      <c r="E204" s="2"/>
      <c r="F204" s="2"/>
      <c r="G204" s="2"/>
      <c r="H204" s="3"/>
      <c r="I204" s="2"/>
      <c r="J204" s="2"/>
      <c r="K204" s="2"/>
      <c r="L204" s="3"/>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c r="IU204" s="4"/>
      <c r="IV204" s="4"/>
      <c r="IW204" s="4"/>
      <c r="IX204" s="4"/>
      <c r="IY204" s="4"/>
    </row>
    <row r="205" ht="16.5" customHeight="1">
      <c r="A205" s="2"/>
      <c r="B205" s="2"/>
      <c r="C205" s="2"/>
      <c r="D205" s="3"/>
      <c r="E205" s="2"/>
      <c r="F205" s="2"/>
      <c r="G205" s="2"/>
      <c r="H205" s="3"/>
      <c r="I205" s="2"/>
      <c r="J205" s="2"/>
      <c r="K205" s="2"/>
      <c r="L205" s="3"/>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4"/>
      <c r="HW205" s="4"/>
      <c r="HX205" s="4"/>
      <c r="HY205" s="4"/>
      <c r="HZ205" s="4"/>
      <c r="IA205" s="4"/>
      <c r="IB205" s="4"/>
      <c r="IC205" s="4"/>
      <c r="ID205" s="4"/>
      <c r="IE205" s="4"/>
      <c r="IF205" s="4"/>
      <c r="IG205" s="4"/>
      <c r="IH205" s="4"/>
      <c r="II205" s="4"/>
      <c r="IJ205" s="4"/>
      <c r="IK205" s="4"/>
      <c r="IL205" s="4"/>
      <c r="IM205" s="4"/>
      <c r="IN205" s="4"/>
      <c r="IO205" s="4"/>
      <c r="IP205" s="4"/>
      <c r="IQ205" s="4"/>
      <c r="IR205" s="4"/>
      <c r="IS205" s="4"/>
      <c r="IT205" s="4"/>
      <c r="IU205" s="4"/>
      <c r="IV205" s="4"/>
      <c r="IW205" s="4"/>
      <c r="IX205" s="4"/>
      <c r="IY205" s="4"/>
    </row>
    <row r="206" ht="16.5" customHeight="1">
      <c r="A206" s="2"/>
      <c r="B206" s="2"/>
      <c r="C206" s="2"/>
      <c r="D206" s="3"/>
      <c r="E206" s="2"/>
      <c r="F206" s="2"/>
      <c r="G206" s="2"/>
      <c r="H206" s="3"/>
      <c r="I206" s="2"/>
      <c r="J206" s="2"/>
      <c r="K206" s="2"/>
      <c r="L206" s="3"/>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c r="IU206" s="4"/>
      <c r="IV206" s="4"/>
      <c r="IW206" s="4"/>
      <c r="IX206" s="4"/>
      <c r="IY206" s="4"/>
    </row>
    <row r="207" ht="16.5" customHeight="1">
      <c r="A207" s="2"/>
      <c r="B207" s="2"/>
      <c r="C207" s="2"/>
      <c r="D207" s="3"/>
      <c r="E207" s="2"/>
      <c r="F207" s="2"/>
      <c r="G207" s="2"/>
      <c r="H207" s="3"/>
      <c r="I207" s="2"/>
      <c r="J207" s="2"/>
      <c r="K207" s="2"/>
      <c r="L207" s="3"/>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c r="IK207" s="4"/>
      <c r="IL207" s="4"/>
      <c r="IM207" s="4"/>
      <c r="IN207" s="4"/>
      <c r="IO207" s="4"/>
      <c r="IP207" s="4"/>
      <c r="IQ207" s="4"/>
      <c r="IR207" s="4"/>
      <c r="IS207" s="4"/>
      <c r="IT207" s="4"/>
      <c r="IU207" s="4"/>
      <c r="IV207" s="4"/>
      <c r="IW207" s="4"/>
      <c r="IX207" s="4"/>
      <c r="IY207" s="4"/>
    </row>
    <row r="208" ht="16.5" customHeight="1">
      <c r="A208" s="2"/>
      <c r="B208" s="2"/>
      <c r="C208" s="2"/>
      <c r="D208" s="3"/>
      <c r="E208" s="2"/>
      <c r="F208" s="2"/>
      <c r="G208" s="2"/>
      <c r="H208" s="3"/>
      <c r="I208" s="2"/>
      <c r="J208" s="2"/>
      <c r="K208" s="2"/>
      <c r="L208" s="3"/>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4"/>
      <c r="HW208" s="4"/>
      <c r="HX208" s="4"/>
      <c r="HY208" s="4"/>
      <c r="HZ208" s="4"/>
      <c r="IA208" s="4"/>
      <c r="IB208" s="4"/>
      <c r="IC208" s="4"/>
      <c r="ID208" s="4"/>
      <c r="IE208" s="4"/>
      <c r="IF208" s="4"/>
      <c r="IG208" s="4"/>
      <c r="IH208" s="4"/>
      <c r="II208" s="4"/>
      <c r="IJ208" s="4"/>
      <c r="IK208" s="4"/>
      <c r="IL208" s="4"/>
      <c r="IM208" s="4"/>
      <c r="IN208" s="4"/>
      <c r="IO208" s="4"/>
      <c r="IP208" s="4"/>
      <c r="IQ208" s="4"/>
      <c r="IR208" s="4"/>
      <c r="IS208" s="4"/>
      <c r="IT208" s="4"/>
      <c r="IU208" s="4"/>
      <c r="IV208" s="4"/>
      <c r="IW208" s="4"/>
      <c r="IX208" s="4"/>
      <c r="IY208" s="4"/>
    </row>
    <row r="209" ht="16.5" customHeight="1">
      <c r="A209" s="2"/>
      <c r="B209" s="2"/>
      <c r="C209" s="2"/>
      <c r="D209" s="3"/>
      <c r="E209" s="2"/>
      <c r="F209" s="2"/>
      <c r="G209" s="2"/>
      <c r="H209" s="3"/>
      <c r="I209" s="2"/>
      <c r="J209" s="2"/>
      <c r="K209" s="2"/>
      <c r="L209" s="3"/>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4"/>
      <c r="HW209" s="4"/>
      <c r="HX209" s="4"/>
      <c r="HY209" s="4"/>
      <c r="HZ209" s="4"/>
      <c r="IA209" s="4"/>
      <c r="IB209" s="4"/>
      <c r="IC209" s="4"/>
      <c r="ID209" s="4"/>
      <c r="IE209" s="4"/>
      <c r="IF209" s="4"/>
      <c r="IG209" s="4"/>
      <c r="IH209" s="4"/>
      <c r="II209" s="4"/>
      <c r="IJ209" s="4"/>
      <c r="IK209" s="4"/>
      <c r="IL209" s="4"/>
      <c r="IM209" s="4"/>
      <c r="IN209" s="4"/>
      <c r="IO209" s="4"/>
      <c r="IP209" s="4"/>
      <c r="IQ209" s="4"/>
      <c r="IR209" s="4"/>
      <c r="IS209" s="4"/>
      <c r="IT209" s="4"/>
      <c r="IU209" s="4"/>
      <c r="IV209" s="4"/>
      <c r="IW209" s="4"/>
      <c r="IX209" s="4"/>
      <c r="IY209" s="4"/>
    </row>
    <row r="210" ht="16.5" customHeight="1">
      <c r="A210" s="2"/>
      <c r="B210" s="2"/>
      <c r="C210" s="2"/>
      <c r="D210" s="3"/>
      <c r="E210" s="2"/>
      <c r="F210" s="2"/>
      <c r="G210" s="2"/>
      <c r="H210" s="3"/>
      <c r="I210" s="2"/>
      <c r="J210" s="2"/>
      <c r="K210" s="2"/>
      <c r="L210" s="3"/>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c r="IC210" s="4"/>
      <c r="ID210" s="4"/>
      <c r="IE210" s="4"/>
      <c r="IF210" s="4"/>
      <c r="IG210" s="4"/>
      <c r="IH210" s="4"/>
      <c r="II210" s="4"/>
      <c r="IJ210" s="4"/>
      <c r="IK210" s="4"/>
      <c r="IL210" s="4"/>
      <c r="IM210" s="4"/>
      <c r="IN210" s="4"/>
      <c r="IO210" s="4"/>
      <c r="IP210" s="4"/>
      <c r="IQ210" s="4"/>
      <c r="IR210" s="4"/>
      <c r="IS210" s="4"/>
      <c r="IT210" s="4"/>
      <c r="IU210" s="4"/>
      <c r="IV210" s="4"/>
      <c r="IW210" s="4"/>
      <c r="IX210" s="4"/>
      <c r="IY210" s="4"/>
    </row>
    <row r="211" ht="16.5" customHeight="1">
      <c r="A211" s="2"/>
      <c r="B211" s="2"/>
      <c r="C211" s="2"/>
      <c r="D211" s="3"/>
      <c r="E211" s="2"/>
      <c r="F211" s="2"/>
      <c r="G211" s="2"/>
      <c r="H211" s="3"/>
      <c r="I211" s="2"/>
      <c r="J211" s="2"/>
      <c r="K211" s="2"/>
      <c r="L211" s="3"/>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4"/>
      <c r="HW211" s="4"/>
      <c r="HX211" s="4"/>
      <c r="HY211" s="4"/>
      <c r="HZ211" s="4"/>
      <c r="IA211" s="4"/>
      <c r="IB211" s="4"/>
      <c r="IC211" s="4"/>
      <c r="ID211" s="4"/>
      <c r="IE211" s="4"/>
      <c r="IF211" s="4"/>
      <c r="IG211" s="4"/>
      <c r="IH211" s="4"/>
      <c r="II211" s="4"/>
      <c r="IJ211" s="4"/>
      <c r="IK211" s="4"/>
      <c r="IL211" s="4"/>
      <c r="IM211" s="4"/>
      <c r="IN211" s="4"/>
      <c r="IO211" s="4"/>
      <c r="IP211" s="4"/>
      <c r="IQ211" s="4"/>
      <c r="IR211" s="4"/>
      <c r="IS211" s="4"/>
      <c r="IT211" s="4"/>
      <c r="IU211" s="4"/>
      <c r="IV211" s="4"/>
      <c r="IW211" s="4"/>
      <c r="IX211" s="4"/>
      <c r="IY211" s="4"/>
    </row>
    <row r="212" ht="16.5" customHeight="1">
      <c r="A212" s="2"/>
      <c r="B212" s="2"/>
      <c r="C212" s="2"/>
      <c r="D212" s="3"/>
      <c r="E212" s="2"/>
      <c r="F212" s="2"/>
      <c r="G212" s="2"/>
      <c r="H212" s="3"/>
      <c r="I212" s="2"/>
      <c r="J212" s="2"/>
      <c r="K212" s="2"/>
      <c r="L212" s="3"/>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c r="IC212" s="4"/>
      <c r="ID212" s="4"/>
      <c r="IE212" s="4"/>
      <c r="IF212" s="4"/>
      <c r="IG212" s="4"/>
      <c r="IH212" s="4"/>
      <c r="II212" s="4"/>
      <c r="IJ212" s="4"/>
      <c r="IK212" s="4"/>
      <c r="IL212" s="4"/>
      <c r="IM212" s="4"/>
      <c r="IN212" s="4"/>
      <c r="IO212" s="4"/>
      <c r="IP212" s="4"/>
      <c r="IQ212" s="4"/>
      <c r="IR212" s="4"/>
      <c r="IS212" s="4"/>
      <c r="IT212" s="4"/>
      <c r="IU212" s="4"/>
      <c r="IV212" s="4"/>
      <c r="IW212" s="4"/>
      <c r="IX212" s="4"/>
      <c r="IY212" s="4"/>
    </row>
    <row r="213" ht="16.5" customHeight="1">
      <c r="A213" s="2"/>
      <c r="B213" s="2"/>
      <c r="C213" s="2"/>
      <c r="D213" s="3"/>
      <c r="E213" s="2"/>
      <c r="F213" s="2"/>
      <c r="G213" s="2"/>
      <c r="H213" s="3"/>
      <c r="I213" s="2"/>
      <c r="J213" s="2"/>
      <c r="K213" s="2"/>
      <c r="L213" s="3"/>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c r="IH213" s="4"/>
      <c r="II213" s="4"/>
      <c r="IJ213" s="4"/>
      <c r="IK213" s="4"/>
      <c r="IL213" s="4"/>
      <c r="IM213" s="4"/>
      <c r="IN213" s="4"/>
      <c r="IO213" s="4"/>
      <c r="IP213" s="4"/>
      <c r="IQ213" s="4"/>
      <c r="IR213" s="4"/>
      <c r="IS213" s="4"/>
      <c r="IT213" s="4"/>
      <c r="IU213" s="4"/>
      <c r="IV213" s="4"/>
      <c r="IW213" s="4"/>
      <c r="IX213" s="4"/>
      <c r="IY213" s="4"/>
    </row>
    <row r="214" ht="16.5" customHeight="1">
      <c r="A214" s="2"/>
      <c r="B214" s="2"/>
      <c r="C214" s="2"/>
      <c r="D214" s="3"/>
      <c r="E214" s="2"/>
      <c r="F214" s="2"/>
      <c r="G214" s="2"/>
      <c r="H214" s="3"/>
      <c r="I214" s="2"/>
      <c r="J214" s="2"/>
      <c r="K214" s="2"/>
      <c r="L214" s="3"/>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4"/>
      <c r="HW214" s="4"/>
      <c r="HX214" s="4"/>
      <c r="HY214" s="4"/>
      <c r="HZ214" s="4"/>
      <c r="IA214" s="4"/>
      <c r="IB214" s="4"/>
      <c r="IC214" s="4"/>
      <c r="ID214" s="4"/>
      <c r="IE214" s="4"/>
      <c r="IF214" s="4"/>
      <c r="IG214" s="4"/>
      <c r="IH214" s="4"/>
      <c r="II214" s="4"/>
      <c r="IJ214" s="4"/>
      <c r="IK214" s="4"/>
      <c r="IL214" s="4"/>
      <c r="IM214" s="4"/>
      <c r="IN214" s="4"/>
      <c r="IO214" s="4"/>
      <c r="IP214" s="4"/>
      <c r="IQ214" s="4"/>
      <c r="IR214" s="4"/>
      <c r="IS214" s="4"/>
      <c r="IT214" s="4"/>
      <c r="IU214" s="4"/>
      <c r="IV214" s="4"/>
      <c r="IW214" s="4"/>
      <c r="IX214" s="4"/>
      <c r="IY214" s="4"/>
    </row>
    <row r="215" ht="16.5" customHeight="1">
      <c r="A215" s="2"/>
      <c r="B215" s="2"/>
      <c r="C215" s="2"/>
      <c r="D215" s="3"/>
      <c r="E215" s="2"/>
      <c r="F215" s="2"/>
      <c r="G215" s="2"/>
      <c r="H215" s="3"/>
      <c r="I215" s="2"/>
      <c r="J215" s="2"/>
      <c r="K215" s="2"/>
      <c r="L215" s="3"/>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c r="GV215" s="4"/>
      <c r="GW215" s="4"/>
      <c r="GX215" s="4"/>
      <c r="GY215" s="4"/>
      <c r="GZ215" s="4"/>
      <c r="HA215" s="4"/>
      <c r="HB215" s="4"/>
      <c r="HC215" s="4"/>
      <c r="HD215" s="4"/>
      <c r="HE215" s="4"/>
      <c r="HF215" s="4"/>
      <c r="HG215" s="4"/>
      <c r="HH215" s="4"/>
      <c r="HI215" s="4"/>
      <c r="HJ215" s="4"/>
      <c r="HK215" s="4"/>
      <c r="HL215" s="4"/>
      <c r="HM215" s="4"/>
      <c r="HN215" s="4"/>
      <c r="HO215" s="4"/>
      <c r="HP215" s="4"/>
      <c r="HQ215" s="4"/>
      <c r="HR215" s="4"/>
      <c r="HS215" s="4"/>
      <c r="HT215" s="4"/>
      <c r="HU215" s="4"/>
      <c r="HV215" s="4"/>
      <c r="HW215" s="4"/>
      <c r="HX215" s="4"/>
      <c r="HY215" s="4"/>
      <c r="HZ215" s="4"/>
      <c r="IA215" s="4"/>
      <c r="IB215" s="4"/>
      <c r="IC215" s="4"/>
      <c r="ID215" s="4"/>
      <c r="IE215" s="4"/>
      <c r="IF215" s="4"/>
      <c r="IG215" s="4"/>
      <c r="IH215" s="4"/>
      <c r="II215" s="4"/>
      <c r="IJ215" s="4"/>
      <c r="IK215" s="4"/>
      <c r="IL215" s="4"/>
      <c r="IM215" s="4"/>
      <c r="IN215" s="4"/>
      <c r="IO215" s="4"/>
      <c r="IP215" s="4"/>
      <c r="IQ215" s="4"/>
      <c r="IR215" s="4"/>
      <c r="IS215" s="4"/>
      <c r="IT215" s="4"/>
      <c r="IU215" s="4"/>
      <c r="IV215" s="4"/>
      <c r="IW215" s="4"/>
      <c r="IX215" s="4"/>
      <c r="IY215" s="4"/>
    </row>
    <row r="216" ht="16.5" customHeight="1">
      <c r="A216" s="2"/>
      <c r="B216" s="2"/>
      <c r="C216" s="2"/>
      <c r="D216" s="3"/>
      <c r="E216" s="2"/>
      <c r="F216" s="2"/>
      <c r="G216" s="2"/>
      <c r="H216" s="3"/>
      <c r="I216" s="2"/>
      <c r="J216" s="2"/>
      <c r="K216" s="2"/>
      <c r="L216" s="3"/>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4"/>
      <c r="HW216" s="4"/>
      <c r="HX216" s="4"/>
      <c r="HY216" s="4"/>
      <c r="HZ216" s="4"/>
      <c r="IA216" s="4"/>
      <c r="IB216" s="4"/>
      <c r="IC216" s="4"/>
      <c r="ID216" s="4"/>
      <c r="IE216" s="4"/>
      <c r="IF216" s="4"/>
      <c r="IG216" s="4"/>
      <c r="IH216" s="4"/>
      <c r="II216" s="4"/>
      <c r="IJ216" s="4"/>
      <c r="IK216" s="4"/>
      <c r="IL216" s="4"/>
      <c r="IM216" s="4"/>
      <c r="IN216" s="4"/>
      <c r="IO216" s="4"/>
      <c r="IP216" s="4"/>
      <c r="IQ216" s="4"/>
      <c r="IR216" s="4"/>
      <c r="IS216" s="4"/>
      <c r="IT216" s="4"/>
      <c r="IU216" s="4"/>
      <c r="IV216" s="4"/>
      <c r="IW216" s="4"/>
      <c r="IX216" s="4"/>
      <c r="IY216" s="4"/>
    </row>
    <row r="217" ht="16.5" customHeight="1">
      <c r="A217" s="2"/>
      <c r="B217" s="2"/>
      <c r="C217" s="2"/>
      <c r="D217" s="3"/>
      <c r="E217" s="2"/>
      <c r="F217" s="2"/>
      <c r="G217" s="2"/>
      <c r="H217" s="3"/>
      <c r="I217" s="2"/>
      <c r="J217" s="2"/>
      <c r="K217" s="2"/>
      <c r="L217" s="3"/>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4"/>
      <c r="HW217" s="4"/>
      <c r="HX217" s="4"/>
      <c r="HY217" s="4"/>
      <c r="HZ217" s="4"/>
      <c r="IA217" s="4"/>
      <c r="IB217" s="4"/>
      <c r="IC217" s="4"/>
      <c r="ID217" s="4"/>
      <c r="IE217" s="4"/>
      <c r="IF217" s="4"/>
      <c r="IG217" s="4"/>
      <c r="IH217" s="4"/>
      <c r="II217" s="4"/>
      <c r="IJ217" s="4"/>
      <c r="IK217" s="4"/>
      <c r="IL217" s="4"/>
      <c r="IM217" s="4"/>
      <c r="IN217" s="4"/>
      <c r="IO217" s="4"/>
      <c r="IP217" s="4"/>
      <c r="IQ217" s="4"/>
      <c r="IR217" s="4"/>
      <c r="IS217" s="4"/>
      <c r="IT217" s="4"/>
      <c r="IU217" s="4"/>
      <c r="IV217" s="4"/>
      <c r="IW217" s="4"/>
      <c r="IX217" s="4"/>
      <c r="IY217" s="4"/>
    </row>
    <row r="218" ht="16.5" customHeight="1">
      <c r="A218" s="2"/>
      <c r="B218" s="2"/>
      <c r="C218" s="2"/>
      <c r="D218" s="3"/>
      <c r="E218" s="2"/>
      <c r="F218" s="2"/>
      <c r="G218" s="2"/>
      <c r="H218" s="3"/>
      <c r="I218" s="2"/>
      <c r="J218" s="2"/>
      <c r="K218" s="2"/>
      <c r="L218" s="3"/>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4"/>
      <c r="HW218" s="4"/>
      <c r="HX218" s="4"/>
      <c r="HY218" s="4"/>
      <c r="HZ218" s="4"/>
      <c r="IA218" s="4"/>
      <c r="IB218" s="4"/>
      <c r="IC218" s="4"/>
      <c r="ID218" s="4"/>
      <c r="IE218" s="4"/>
      <c r="IF218" s="4"/>
      <c r="IG218" s="4"/>
      <c r="IH218" s="4"/>
      <c r="II218" s="4"/>
      <c r="IJ218" s="4"/>
      <c r="IK218" s="4"/>
      <c r="IL218" s="4"/>
      <c r="IM218" s="4"/>
      <c r="IN218" s="4"/>
      <c r="IO218" s="4"/>
      <c r="IP218" s="4"/>
      <c r="IQ218" s="4"/>
      <c r="IR218" s="4"/>
      <c r="IS218" s="4"/>
      <c r="IT218" s="4"/>
      <c r="IU218" s="4"/>
      <c r="IV218" s="4"/>
      <c r="IW218" s="4"/>
      <c r="IX218" s="4"/>
      <c r="IY218" s="4"/>
    </row>
    <row r="219" ht="16.5" customHeight="1">
      <c r="A219" s="2"/>
      <c r="B219" s="2"/>
      <c r="C219" s="2"/>
      <c r="D219" s="3"/>
      <c r="E219" s="2"/>
      <c r="F219" s="2"/>
      <c r="G219" s="2"/>
      <c r="H219" s="3"/>
      <c r="I219" s="2"/>
      <c r="J219" s="2"/>
      <c r="K219" s="2"/>
      <c r="L219" s="3"/>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c r="HE219" s="4"/>
      <c r="HF219" s="4"/>
      <c r="HG219" s="4"/>
      <c r="HH219" s="4"/>
      <c r="HI219" s="4"/>
      <c r="HJ219" s="4"/>
      <c r="HK219" s="4"/>
      <c r="HL219" s="4"/>
      <c r="HM219" s="4"/>
      <c r="HN219" s="4"/>
      <c r="HO219" s="4"/>
      <c r="HP219" s="4"/>
      <c r="HQ219" s="4"/>
      <c r="HR219" s="4"/>
      <c r="HS219" s="4"/>
      <c r="HT219" s="4"/>
      <c r="HU219" s="4"/>
      <c r="HV219" s="4"/>
      <c r="HW219" s="4"/>
      <c r="HX219" s="4"/>
      <c r="HY219" s="4"/>
      <c r="HZ219" s="4"/>
      <c r="IA219" s="4"/>
      <c r="IB219" s="4"/>
      <c r="IC219" s="4"/>
      <c r="ID219" s="4"/>
      <c r="IE219" s="4"/>
      <c r="IF219" s="4"/>
      <c r="IG219" s="4"/>
      <c r="IH219" s="4"/>
      <c r="II219" s="4"/>
      <c r="IJ219" s="4"/>
      <c r="IK219" s="4"/>
      <c r="IL219" s="4"/>
      <c r="IM219" s="4"/>
      <c r="IN219" s="4"/>
      <c r="IO219" s="4"/>
      <c r="IP219" s="4"/>
      <c r="IQ219" s="4"/>
      <c r="IR219" s="4"/>
      <c r="IS219" s="4"/>
      <c r="IT219" s="4"/>
      <c r="IU219" s="4"/>
      <c r="IV219" s="4"/>
      <c r="IW219" s="4"/>
      <c r="IX219" s="4"/>
      <c r="IY219" s="4"/>
    </row>
    <row r="220" ht="16.5" customHeight="1">
      <c r="A220" s="2"/>
      <c r="B220" s="2"/>
      <c r="C220" s="2"/>
      <c r="D220" s="3"/>
      <c r="E220" s="2"/>
      <c r="F220" s="2"/>
      <c r="G220" s="2"/>
      <c r="H220" s="3"/>
      <c r="I220" s="2"/>
      <c r="J220" s="2"/>
      <c r="K220" s="2"/>
      <c r="L220" s="3"/>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4"/>
      <c r="HW220" s="4"/>
      <c r="HX220" s="4"/>
      <c r="HY220" s="4"/>
      <c r="HZ220" s="4"/>
      <c r="IA220" s="4"/>
      <c r="IB220" s="4"/>
      <c r="IC220" s="4"/>
      <c r="ID220" s="4"/>
      <c r="IE220" s="4"/>
      <c r="IF220" s="4"/>
      <c r="IG220" s="4"/>
      <c r="IH220" s="4"/>
      <c r="II220" s="4"/>
      <c r="IJ220" s="4"/>
      <c r="IK220" s="4"/>
      <c r="IL220" s="4"/>
      <c r="IM220" s="4"/>
      <c r="IN220" s="4"/>
      <c r="IO220" s="4"/>
      <c r="IP220" s="4"/>
      <c r="IQ220" s="4"/>
      <c r="IR220" s="4"/>
      <c r="IS220" s="4"/>
      <c r="IT220" s="4"/>
      <c r="IU220" s="4"/>
      <c r="IV220" s="4"/>
      <c r="IW220" s="4"/>
      <c r="IX220" s="4"/>
      <c r="IY220" s="4"/>
    </row>
    <row r="221" ht="16.5" customHeight="1">
      <c r="A221" s="2"/>
      <c r="B221" s="2"/>
      <c r="C221" s="2"/>
      <c r="D221" s="3"/>
      <c r="E221" s="2"/>
      <c r="F221" s="2"/>
      <c r="G221" s="2"/>
      <c r="H221" s="3"/>
      <c r="I221" s="2"/>
      <c r="J221" s="2"/>
      <c r="K221" s="2"/>
      <c r="L221" s="3"/>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4"/>
      <c r="HW221" s="4"/>
      <c r="HX221" s="4"/>
      <c r="HY221" s="4"/>
      <c r="HZ221" s="4"/>
      <c r="IA221" s="4"/>
      <c r="IB221" s="4"/>
      <c r="IC221" s="4"/>
      <c r="ID221" s="4"/>
      <c r="IE221" s="4"/>
      <c r="IF221" s="4"/>
      <c r="IG221" s="4"/>
      <c r="IH221" s="4"/>
      <c r="II221" s="4"/>
      <c r="IJ221" s="4"/>
      <c r="IK221" s="4"/>
      <c r="IL221" s="4"/>
      <c r="IM221" s="4"/>
      <c r="IN221" s="4"/>
      <c r="IO221" s="4"/>
      <c r="IP221" s="4"/>
      <c r="IQ221" s="4"/>
      <c r="IR221" s="4"/>
      <c r="IS221" s="4"/>
      <c r="IT221" s="4"/>
      <c r="IU221" s="4"/>
      <c r="IV221" s="4"/>
      <c r="IW221" s="4"/>
      <c r="IX221" s="4"/>
      <c r="IY221" s="4"/>
    </row>
    <row r="222" ht="16.5" customHeight="1">
      <c r="A222" s="2"/>
      <c r="B222" s="2"/>
      <c r="C222" s="2"/>
      <c r="D222" s="3"/>
      <c r="E222" s="2"/>
      <c r="F222" s="2"/>
      <c r="G222" s="2"/>
      <c r="H222" s="3"/>
      <c r="I222" s="2"/>
      <c r="J222" s="2"/>
      <c r="K222" s="2"/>
      <c r="L222" s="3"/>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4"/>
      <c r="HW222" s="4"/>
      <c r="HX222" s="4"/>
      <c r="HY222" s="4"/>
      <c r="HZ222" s="4"/>
      <c r="IA222" s="4"/>
      <c r="IB222" s="4"/>
      <c r="IC222" s="4"/>
      <c r="ID222" s="4"/>
      <c r="IE222" s="4"/>
      <c r="IF222" s="4"/>
      <c r="IG222" s="4"/>
      <c r="IH222" s="4"/>
      <c r="II222" s="4"/>
      <c r="IJ222" s="4"/>
      <c r="IK222" s="4"/>
      <c r="IL222" s="4"/>
      <c r="IM222" s="4"/>
      <c r="IN222" s="4"/>
      <c r="IO222" s="4"/>
      <c r="IP222" s="4"/>
      <c r="IQ222" s="4"/>
      <c r="IR222" s="4"/>
      <c r="IS222" s="4"/>
      <c r="IT222" s="4"/>
      <c r="IU222" s="4"/>
      <c r="IV222" s="4"/>
      <c r="IW222" s="4"/>
      <c r="IX222" s="4"/>
      <c r="IY222" s="4"/>
    </row>
    <row r="223" ht="16.5" customHeight="1">
      <c r="A223" s="2"/>
      <c r="B223" s="2"/>
      <c r="C223" s="2"/>
      <c r="D223" s="3"/>
      <c r="E223" s="2"/>
      <c r="F223" s="2"/>
      <c r="G223" s="2"/>
      <c r="H223" s="3"/>
      <c r="I223" s="2"/>
      <c r="J223" s="2"/>
      <c r="K223" s="2"/>
      <c r="L223" s="3"/>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4"/>
      <c r="HW223" s="4"/>
      <c r="HX223" s="4"/>
      <c r="HY223" s="4"/>
      <c r="HZ223" s="4"/>
      <c r="IA223" s="4"/>
      <c r="IB223" s="4"/>
      <c r="IC223" s="4"/>
      <c r="ID223" s="4"/>
      <c r="IE223" s="4"/>
      <c r="IF223" s="4"/>
      <c r="IG223" s="4"/>
      <c r="IH223" s="4"/>
      <c r="II223" s="4"/>
      <c r="IJ223" s="4"/>
      <c r="IK223" s="4"/>
      <c r="IL223" s="4"/>
      <c r="IM223" s="4"/>
      <c r="IN223" s="4"/>
      <c r="IO223" s="4"/>
      <c r="IP223" s="4"/>
      <c r="IQ223" s="4"/>
      <c r="IR223" s="4"/>
      <c r="IS223" s="4"/>
      <c r="IT223" s="4"/>
      <c r="IU223" s="4"/>
      <c r="IV223" s="4"/>
      <c r="IW223" s="4"/>
      <c r="IX223" s="4"/>
      <c r="IY223" s="4"/>
    </row>
    <row r="224" ht="16.5" customHeight="1">
      <c r="A224" s="2"/>
      <c r="B224" s="2"/>
      <c r="C224" s="2"/>
      <c r="D224" s="3"/>
      <c r="E224" s="2"/>
      <c r="F224" s="2"/>
      <c r="G224" s="2"/>
      <c r="H224" s="3"/>
      <c r="I224" s="2"/>
      <c r="J224" s="2"/>
      <c r="K224" s="2"/>
      <c r="L224" s="3"/>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4"/>
      <c r="HW224" s="4"/>
      <c r="HX224" s="4"/>
      <c r="HY224" s="4"/>
      <c r="HZ224" s="4"/>
      <c r="IA224" s="4"/>
      <c r="IB224" s="4"/>
      <c r="IC224" s="4"/>
      <c r="ID224" s="4"/>
      <c r="IE224" s="4"/>
      <c r="IF224" s="4"/>
      <c r="IG224" s="4"/>
      <c r="IH224" s="4"/>
      <c r="II224" s="4"/>
      <c r="IJ224" s="4"/>
      <c r="IK224" s="4"/>
      <c r="IL224" s="4"/>
      <c r="IM224" s="4"/>
      <c r="IN224" s="4"/>
      <c r="IO224" s="4"/>
      <c r="IP224" s="4"/>
      <c r="IQ224" s="4"/>
      <c r="IR224" s="4"/>
      <c r="IS224" s="4"/>
      <c r="IT224" s="4"/>
      <c r="IU224" s="4"/>
      <c r="IV224" s="4"/>
      <c r="IW224" s="4"/>
      <c r="IX224" s="4"/>
      <c r="IY224" s="4"/>
    </row>
    <row r="225" ht="16.5" customHeight="1">
      <c r="A225" s="2"/>
      <c r="B225" s="2"/>
      <c r="C225" s="2"/>
      <c r="D225" s="3"/>
      <c r="E225" s="2"/>
      <c r="F225" s="2"/>
      <c r="G225" s="2"/>
      <c r="H225" s="3"/>
      <c r="I225" s="2"/>
      <c r="J225" s="2"/>
      <c r="K225" s="2"/>
      <c r="L225" s="3"/>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4"/>
      <c r="HW225" s="4"/>
      <c r="HX225" s="4"/>
      <c r="HY225" s="4"/>
      <c r="HZ225" s="4"/>
      <c r="IA225" s="4"/>
      <c r="IB225" s="4"/>
      <c r="IC225" s="4"/>
      <c r="ID225" s="4"/>
      <c r="IE225" s="4"/>
      <c r="IF225" s="4"/>
      <c r="IG225" s="4"/>
      <c r="IH225" s="4"/>
      <c r="II225" s="4"/>
      <c r="IJ225" s="4"/>
      <c r="IK225" s="4"/>
      <c r="IL225" s="4"/>
      <c r="IM225" s="4"/>
      <c r="IN225" s="4"/>
      <c r="IO225" s="4"/>
      <c r="IP225" s="4"/>
      <c r="IQ225" s="4"/>
      <c r="IR225" s="4"/>
      <c r="IS225" s="4"/>
      <c r="IT225" s="4"/>
      <c r="IU225" s="4"/>
      <c r="IV225" s="4"/>
      <c r="IW225" s="4"/>
      <c r="IX225" s="4"/>
      <c r="IY225" s="4"/>
    </row>
    <row r="226" ht="16.5" customHeight="1">
      <c r="A226" s="2"/>
      <c r="B226" s="2"/>
      <c r="C226" s="2"/>
      <c r="D226" s="3"/>
      <c r="E226" s="2"/>
      <c r="F226" s="2"/>
      <c r="G226" s="2"/>
      <c r="H226" s="3"/>
      <c r="I226" s="2"/>
      <c r="J226" s="2"/>
      <c r="K226" s="2"/>
      <c r="L226" s="3"/>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4"/>
      <c r="HW226" s="4"/>
      <c r="HX226" s="4"/>
      <c r="HY226" s="4"/>
      <c r="HZ226" s="4"/>
      <c r="IA226" s="4"/>
      <c r="IB226" s="4"/>
      <c r="IC226" s="4"/>
      <c r="ID226" s="4"/>
      <c r="IE226" s="4"/>
      <c r="IF226" s="4"/>
      <c r="IG226" s="4"/>
      <c r="IH226" s="4"/>
      <c r="II226" s="4"/>
      <c r="IJ226" s="4"/>
      <c r="IK226" s="4"/>
      <c r="IL226" s="4"/>
      <c r="IM226" s="4"/>
      <c r="IN226" s="4"/>
      <c r="IO226" s="4"/>
      <c r="IP226" s="4"/>
      <c r="IQ226" s="4"/>
      <c r="IR226" s="4"/>
      <c r="IS226" s="4"/>
      <c r="IT226" s="4"/>
      <c r="IU226" s="4"/>
      <c r="IV226" s="4"/>
      <c r="IW226" s="4"/>
      <c r="IX226" s="4"/>
      <c r="IY226" s="4"/>
    </row>
    <row r="227" ht="16.5" customHeight="1">
      <c r="A227" s="2"/>
      <c r="B227" s="2"/>
      <c r="C227" s="2"/>
      <c r="D227" s="3"/>
      <c r="E227" s="2"/>
      <c r="F227" s="2"/>
      <c r="G227" s="2"/>
      <c r="H227" s="3"/>
      <c r="I227" s="2"/>
      <c r="J227" s="2"/>
      <c r="K227" s="2"/>
      <c r="L227" s="3"/>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4"/>
      <c r="HW227" s="4"/>
      <c r="HX227" s="4"/>
      <c r="HY227" s="4"/>
      <c r="HZ227" s="4"/>
      <c r="IA227" s="4"/>
      <c r="IB227" s="4"/>
      <c r="IC227" s="4"/>
      <c r="ID227" s="4"/>
      <c r="IE227" s="4"/>
      <c r="IF227" s="4"/>
      <c r="IG227" s="4"/>
      <c r="IH227" s="4"/>
      <c r="II227" s="4"/>
      <c r="IJ227" s="4"/>
      <c r="IK227" s="4"/>
      <c r="IL227" s="4"/>
      <c r="IM227" s="4"/>
      <c r="IN227" s="4"/>
      <c r="IO227" s="4"/>
      <c r="IP227" s="4"/>
      <c r="IQ227" s="4"/>
      <c r="IR227" s="4"/>
      <c r="IS227" s="4"/>
      <c r="IT227" s="4"/>
      <c r="IU227" s="4"/>
      <c r="IV227" s="4"/>
      <c r="IW227" s="4"/>
      <c r="IX227" s="4"/>
      <c r="IY227" s="4"/>
    </row>
    <row r="228" ht="16.5" customHeight="1">
      <c r="A228" s="2"/>
      <c r="B228" s="2"/>
      <c r="C228" s="2"/>
      <c r="D228" s="3"/>
      <c r="E228" s="2"/>
      <c r="F228" s="2"/>
      <c r="G228" s="2"/>
      <c r="H228" s="3"/>
      <c r="I228" s="2"/>
      <c r="J228" s="2"/>
      <c r="K228" s="2"/>
      <c r="L228" s="3"/>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4"/>
      <c r="HW228" s="4"/>
      <c r="HX228" s="4"/>
      <c r="HY228" s="4"/>
      <c r="HZ228" s="4"/>
      <c r="IA228" s="4"/>
      <c r="IB228" s="4"/>
      <c r="IC228" s="4"/>
      <c r="ID228" s="4"/>
      <c r="IE228" s="4"/>
      <c r="IF228" s="4"/>
      <c r="IG228" s="4"/>
      <c r="IH228" s="4"/>
      <c r="II228" s="4"/>
      <c r="IJ228" s="4"/>
      <c r="IK228" s="4"/>
      <c r="IL228" s="4"/>
      <c r="IM228" s="4"/>
      <c r="IN228" s="4"/>
      <c r="IO228" s="4"/>
      <c r="IP228" s="4"/>
      <c r="IQ228" s="4"/>
      <c r="IR228" s="4"/>
      <c r="IS228" s="4"/>
      <c r="IT228" s="4"/>
      <c r="IU228" s="4"/>
      <c r="IV228" s="4"/>
      <c r="IW228" s="4"/>
      <c r="IX228" s="4"/>
      <c r="IY228" s="4"/>
    </row>
    <row r="229" ht="16.5" customHeight="1">
      <c r="A229" s="2"/>
      <c r="B229" s="2"/>
      <c r="C229" s="2"/>
      <c r="D229" s="3"/>
      <c r="E229" s="2"/>
      <c r="F229" s="2"/>
      <c r="G229" s="2"/>
      <c r="H229" s="3"/>
      <c r="I229" s="2"/>
      <c r="J229" s="2"/>
      <c r="K229" s="2"/>
      <c r="L229" s="3"/>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4"/>
      <c r="HW229" s="4"/>
      <c r="HX229" s="4"/>
      <c r="HY229" s="4"/>
      <c r="HZ229" s="4"/>
      <c r="IA229" s="4"/>
      <c r="IB229" s="4"/>
      <c r="IC229" s="4"/>
      <c r="ID229" s="4"/>
      <c r="IE229" s="4"/>
      <c r="IF229" s="4"/>
      <c r="IG229" s="4"/>
      <c r="IH229" s="4"/>
      <c r="II229" s="4"/>
      <c r="IJ229" s="4"/>
      <c r="IK229" s="4"/>
      <c r="IL229" s="4"/>
      <c r="IM229" s="4"/>
      <c r="IN229" s="4"/>
      <c r="IO229" s="4"/>
      <c r="IP229" s="4"/>
      <c r="IQ229" s="4"/>
      <c r="IR229" s="4"/>
      <c r="IS229" s="4"/>
      <c r="IT229" s="4"/>
      <c r="IU229" s="4"/>
      <c r="IV229" s="4"/>
      <c r="IW229" s="4"/>
      <c r="IX229" s="4"/>
      <c r="IY229" s="4"/>
    </row>
    <row r="230" ht="16.5" customHeight="1">
      <c r="A230" s="2"/>
      <c r="B230" s="2"/>
      <c r="C230" s="2"/>
      <c r="D230" s="3"/>
      <c r="E230" s="2"/>
      <c r="F230" s="2"/>
      <c r="G230" s="2"/>
      <c r="H230" s="3"/>
      <c r="I230" s="2"/>
      <c r="J230" s="2"/>
      <c r="K230" s="2"/>
      <c r="L230" s="3"/>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4"/>
      <c r="HW230" s="4"/>
      <c r="HX230" s="4"/>
      <c r="HY230" s="4"/>
      <c r="HZ230" s="4"/>
      <c r="IA230" s="4"/>
      <c r="IB230" s="4"/>
      <c r="IC230" s="4"/>
      <c r="ID230" s="4"/>
      <c r="IE230" s="4"/>
      <c r="IF230" s="4"/>
      <c r="IG230" s="4"/>
      <c r="IH230" s="4"/>
      <c r="II230" s="4"/>
      <c r="IJ230" s="4"/>
      <c r="IK230" s="4"/>
      <c r="IL230" s="4"/>
      <c r="IM230" s="4"/>
      <c r="IN230" s="4"/>
      <c r="IO230" s="4"/>
      <c r="IP230" s="4"/>
      <c r="IQ230" s="4"/>
      <c r="IR230" s="4"/>
      <c r="IS230" s="4"/>
      <c r="IT230" s="4"/>
      <c r="IU230" s="4"/>
      <c r="IV230" s="4"/>
      <c r="IW230" s="4"/>
      <c r="IX230" s="4"/>
      <c r="IY230" s="4"/>
    </row>
    <row r="231" ht="16.5" customHeight="1">
      <c r="A231" s="2"/>
      <c r="B231" s="2"/>
      <c r="C231" s="2"/>
      <c r="D231" s="3"/>
      <c r="E231" s="2"/>
      <c r="F231" s="2"/>
      <c r="G231" s="2"/>
      <c r="H231" s="3"/>
      <c r="I231" s="2"/>
      <c r="J231" s="2"/>
      <c r="K231" s="2"/>
      <c r="L231" s="3"/>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4"/>
      <c r="HW231" s="4"/>
      <c r="HX231" s="4"/>
      <c r="HY231" s="4"/>
      <c r="HZ231" s="4"/>
      <c r="IA231" s="4"/>
      <c r="IB231" s="4"/>
      <c r="IC231" s="4"/>
      <c r="ID231" s="4"/>
      <c r="IE231" s="4"/>
      <c r="IF231" s="4"/>
      <c r="IG231" s="4"/>
      <c r="IH231" s="4"/>
      <c r="II231" s="4"/>
      <c r="IJ231" s="4"/>
      <c r="IK231" s="4"/>
      <c r="IL231" s="4"/>
      <c r="IM231" s="4"/>
      <c r="IN231" s="4"/>
      <c r="IO231" s="4"/>
      <c r="IP231" s="4"/>
      <c r="IQ231" s="4"/>
      <c r="IR231" s="4"/>
      <c r="IS231" s="4"/>
      <c r="IT231" s="4"/>
      <c r="IU231" s="4"/>
      <c r="IV231" s="4"/>
      <c r="IW231" s="4"/>
      <c r="IX231" s="4"/>
      <c r="IY231" s="4"/>
    </row>
    <row r="232" ht="16.5" customHeight="1">
      <c r="A232" s="2"/>
      <c r="B232" s="2"/>
      <c r="C232" s="2"/>
      <c r="D232" s="3"/>
      <c r="E232" s="2"/>
      <c r="F232" s="2"/>
      <c r="G232" s="2"/>
      <c r="H232" s="3"/>
      <c r="I232" s="2"/>
      <c r="J232" s="2"/>
      <c r="K232" s="2"/>
      <c r="L232" s="3"/>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4"/>
      <c r="HW232" s="4"/>
      <c r="HX232" s="4"/>
      <c r="HY232" s="4"/>
      <c r="HZ232" s="4"/>
      <c r="IA232" s="4"/>
      <c r="IB232" s="4"/>
      <c r="IC232" s="4"/>
      <c r="ID232" s="4"/>
      <c r="IE232" s="4"/>
      <c r="IF232" s="4"/>
      <c r="IG232" s="4"/>
      <c r="IH232" s="4"/>
      <c r="II232" s="4"/>
      <c r="IJ232" s="4"/>
      <c r="IK232" s="4"/>
      <c r="IL232" s="4"/>
      <c r="IM232" s="4"/>
      <c r="IN232" s="4"/>
      <c r="IO232" s="4"/>
      <c r="IP232" s="4"/>
      <c r="IQ232" s="4"/>
      <c r="IR232" s="4"/>
      <c r="IS232" s="4"/>
      <c r="IT232" s="4"/>
      <c r="IU232" s="4"/>
      <c r="IV232" s="4"/>
      <c r="IW232" s="4"/>
      <c r="IX232" s="4"/>
      <c r="IY232" s="4"/>
    </row>
    <row r="233" ht="16.5" customHeight="1">
      <c r="A233" s="2"/>
      <c r="B233" s="2"/>
      <c r="C233" s="2"/>
      <c r="D233" s="3"/>
      <c r="E233" s="2"/>
      <c r="F233" s="2"/>
      <c r="G233" s="2"/>
      <c r="H233" s="3"/>
      <c r="I233" s="2"/>
      <c r="J233" s="2"/>
      <c r="K233" s="2"/>
      <c r="L233" s="3"/>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4"/>
      <c r="HW233" s="4"/>
      <c r="HX233" s="4"/>
      <c r="HY233" s="4"/>
      <c r="HZ233" s="4"/>
      <c r="IA233" s="4"/>
      <c r="IB233" s="4"/>
      <c r="IC233" s="4"/>
      <c r="ID233" s="4"/>
      <c r="IE233" s="4"/>
      <c r="IF233" s="4"/>
      <c r="IG233" s="4"/>
      <c r="IH233" s="4"/>
      <c r="II233" s="4"/>
      <c r="IJ233" s="4"/>
      <c r="IK233" s="4"/>
      <c r="IL233" s="4"/>
      <c r="IM233" s="4"/>
      <c r="IN233" s="4"/>
      <c r="IO233" s="4"/>
      <c r="IP233" s="4"/>
      <c r="IQ233" s="4"/>
      <c r="IR233" s="4"/>
      <c r="IS233" s="4"/>
      <c r="IT233" s="4"/>
      <c r="IU233" s="4"/>
      <c r="IV233" s="4"/>
      <c r="IW233" s="4"/>
      <c r="IX233" s="4"/>
      <c r="IY233" s="4"/>
    </row>
    <row r="234" ht="16.5" customHeight="1">
      <c r="A234" s="2"/>
      <c r="B234" s="2"/>
      <c r="C234" s="2"/>
      <c r="D234" s="3"/>
      <c r="E234" s="2"/>
      <c r="F234" s="2"/>
      <c r="G234" s="2"/>
      <c r="H234" s="3"/>
      <c r="I234" s="2"/>
      <c r="J234" s="2"/>
      <c r="K234" s="2"/>
      <c r="L234" s="3"/>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4"/>
      <c r="HW234" s="4"/>
      <c r="HX234" s="4"/>
      <c r="HY234" s="4"/>
      <c r="HZ234" s="4"/>
      <c r="IA234" s="4"/>
      <c r="IB234" s="4"/>
      <c r="IC234" s="4"/>
      <c r="ID234" s="4"/>
      <c r="IE234" s="4"/>
      <c r="IF234" s="4"/>
      <c r="IG234" s="4"/>
      <c r="IH234" s="4"/>
      <c r="II234" s="4"/>
      <c r="IJ234" s="4"/>
      <c r="IK234" s="4"/>
      <c r="IL234" s="4"/>
      <c r="IM234" s="4"/>
      <c r="IN234" s="4"/>
      <c r="IO234" s="4"/>
      <c r="IP234" s="4"/>
      <c r="IQ234" s="4"/>
      <c r="IR234" s="4"/>
      <c r="IS234" s="4"/>
      <c r="IT234" s="4"/>
      <c r="IU234" s="4"/>
      <c r="IV234" s="4"/>
      <c r="IW234" s="4"/>
      <c r="IX234" s="4"/>
      <c r="IY234" s="4"/>
    </row>
    <row r="235" ht="16.5" customHeight="1">
      <c r="A235" s="2"/>
      <c r="B235" s="2"/>
      <c r="C235" s="2"/>
      <c r="D235" s="3"/>
      <c r="E235" s="2"/>
      <c r="F235" s="2"/>
      <c r="G235" s="2"/>
      <c r="H235" s="3"/>
      <c r="I235" s="2"/>
      <c r="J235" s="2"/>
      <c r="K235" s="2"/>
      <c r="L235" s="3"/>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4"/>
      <c r="HW235" s="4"/>
      <c r="HX235" s="4"/>
      <c r="HY235" s="4"/>
      <c r="HZ235" s="4"/>
      <c r="IA235" s="4"/>
      <c r="IB235" s="4"/>
      <c r="IC235" s="4"/>
      <c r="ID235" s="4"/>
      <c r="IE235" s="4"/>
      <c r="IF235" s="4"/>
      <c r="IG235" s="4"/>
      <c r="IH235" s="4"/>
      <c r="II235" s="4"/>
      <c r="IJ235" s="4"/>
      <c r="IK235" s="4"/>
      <c r="IL235" s="4"/>
      <c r="IM235" s="4"/>
      <c r="IN235" s="4"/>
      <c r="IO235" s="4"/>
      <c r="IP235" s="4"/>
      <c r="IQ235" s="4"/>
      <c r="IR235" s="4"/>
      <c r="IS235" s="4"/>
      <c r="IT235" s="4"/>
      <c r="IU235" s="4"/>
      <c r="IV235" s="4"/>
      <c r="IW235" s="4"/>
      <c r="IX235" s="4"/>
      <c r="IY235" s="4"/>
    </row>
    <row r="236" ht="16.5" customHeight="1">
      <c r="A236" s="2"/>
      <c r="B236" s="2"/>
      <c r="C236" s="2"/>
      <c r="D236" s="3"/>
      <c r="E236" s="2"/>
      <c r="F236" s="2"/>
      <c r="G236" s="2"/>
      <c r="H236" s="3"/>
      <c r="I236" s="2"/>
      <c r="J236" s="2"/>
      <c r="K236" s="2"/>
      <c r="L236" s="3"/>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4"/>
      <c r="HW236" s="4"/>
      <c r="HX236" s="4"/>
      <c r="HY236" s="4"/>
      <c r="HZ236" s="4"/>
      <c r="IA236" s="4"/>
      <c r="IB236" s="4"/>
      <c r="IC236" s="4"/>
      <c r="ID236" s="4"/>
      <c r="IE236" s="4"/>
      <c r="IF236" s="4"/>
      <c r="IG236" s="4"/>
      <c r="IH236" s="4"/>
      <c r="II236" s="4"/>
      <c r="IJ236" s="4"/>
      <c r="IK236" s="4"/>
      <c r="IL236" s="4"/>
      <c r="IM236" s="4"/>
      <c r="IN236" s="4"/>
      <c r="IO236" s="4"/>
      <c r="IP236" s="4"/>
      <c r="IQ236" s="4"/>
      <c r="IR236" s="4"/>
      <c r="IS236" s="4"/>
      <c r="IT236" s="4"/>
      <c r="IU236" s="4"/>
      <c r="IV236" s="4"/>
      <c r="IW236" s="4"/>
      <c r="IX236" s="4"/>
      <c r="IY236" s="4"/>
    </row>
    <row r="237" ht="16.5" customHeight="1">
      <c r="A237" s="2"/>
      <c r="B237" s="2"/>
      <c r="C237" s="2"/>
      <c r="D237" s="3"/>
      <c r="E237" s="2"/>
      <c r="F237" s="2"/>
      <c r="G237" s="2"/>
      <c r="H237" s="3"/>
      <c r="I237" s="2"/>
      <c r="J237" s="2"/>
      <c r="K237" s="2"/>
      <c r="L237" s="3"/>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4"/>
      <c r="HW237" s="4"/>
      <c r="HX237" s="4"/>
      <c r="HY237" s="4"/>
      <c r="HZ237" s="4"/>
      <c r="IA237" s="4"/>
      <c r="IB237" s="4"/>
      <c r="IC237" s="4"/>
      <c r="ID237" s="4"/>
      <c r="IE237" s="4"/>
      <c r="IF237" s="4"/>
      <c r="IG237" s="4"/>
      <c r="IH237" s="4"/>
      <c r="II237" s="4"/>
      <c r="IJ237" s="4"/>
      <c r="IK237" s="4"/>
      <c r="IL237" s="4"/>
      <c r="IM237" s="4"/>
      <c r="IN237" s="4"/>
      <c r="IO237" s="4"/>
      <c r="IP237" s="4"/>
      <c r="IQ237" s="4"/>
      <c r="IR237" s="4"/>
      <c r="IS237" s="4"/>
      <c r="IT237" s="4"/>
      <c r="IU237" s="4"/>
      <c r="IV237" s="4"/>
      <c r="IW237" s="4"/>
      <c r="IX237" s="4"/>
      <c r="IY237" s="4"/>
    </row>
    <row r="238" ht="16.5" customHeight="1">
      <c r="A238" s="2"/>
      <c r="B238" s="2"/>
      <c r="C238" s="2"/>
      <c r="D238" s="3"/>
      <c r="E238" s="2"/>
      <c r="F238" s="2"/>
      <c r="G238" s="2"/>
      <c r="H238" s="3"/>
      <c r="I238" s="2"/>
      <c r="J238" s="2"/>
      <c r="K238" s="2"/>
      <c r="L238" s="3"/>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4"/>
      <c r="HW238" s="4"/>
      <c r="HX238" s="4"/>
      <c r="HY238" s="4"/>
      <c r="HZ238" s="4"/>
      <c r="IA238" s="4"/>
      <c r="IB238" s="4"/>
      <c r="IC238" s="4"/>
      <c r="ID238" s="4"/>
      <c r="IE238" s="4"/>
      <c r="IF238" s="4"/>
      <c r="IG238" s="4"/>
      <c r="IH238" s="4"/>
      <c r="II238" s="4"/>
      <c r="IJ238" s="4"/>
      <c r="IK238" s="4"/>
      <c r="IL238" s="4"/>
      <c r="IM238" s="4"/>
      <c r="IN238" s="4"/>
      <c r="IO238" s="4"/>
      <c r="IP238" s="4"/>
      <c r="IQ238" s="4"/>
      <c r="IR238" s="4"/>
      <c r="IS238" s="4"/>
      <c r="IT238" s="4"/>
      <c r="IU238" s="4"/>
      <c r="IV238" s="4"/>
      <c r="IW238" s="4"/>
      <c r="IX238" s="4"/>
      <c r="IY238" s="4"/>
    </row>
    <row r="239" ht="16.5" customHeight="1">
      <c r="A239" s="2"/>
      <c r="B239" s="2"/>
      <c r="C239" s="2"/>
      <c r="D239" s="3"/>
      <c r="E239" s="2"/>
      <c r="F239" s="2"/>
      <c r="G239" s="2"/>
      <c r="H239" s="3"/>
      <c r="I239" s="2"/>
      <c r="J239" s="2"/>
      <c r="K239" s="2"/>
      <c r="L239" s="3"/>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4"/>
      <c r="HW239" s="4"/>
      <c r="HX239" s="4"/>
      <c r="HY239" s="4"/>
      <c r="HZ239" s="4"/>
      <c r="IA239" s="4"/>
      <c r="IB239" s="4"/>
      <c r="IC239" s="4"/>
      <c r="ID239" s="4"/>
      <c r="IE239" s="4"/>
      <c r="IF239" s="4"/>
      <c r="IG239" s="4"/>
      <c r="IH239" s="4"/>
      <c r="II239" s="4"/>
      <c r="IJ239" s="4"/>
      <c r="IK239" s="4"/>
      <c r="IL239" s="4"/>
      <c r="IM239" s="4"/>
      <c r="IN239" s="4"/>
      <c r="IO239" s="4"/>
      <c r="IP239" s="4"/>
      <c r="IQ239" s="4"/>
      <c r="IR239" s="4"/>
      <c r="IS239" s="4"/>
      <c r="IT239" s="4"/>
      <c r="IU239" s="4"/>
      <c r="IV239" s="4"/>
      <c r="IW239" s="4"/>
      <c r="IX239" s="4"/>
      <c r="IY239" s="4"/>
    </row>
    <row r="240" ht="16.5" customHeight="1">
      <c r="A240" s="2"/>
      <c r="B240" s="2"/>
      <c r="C240" s="2"/>
      <c r="D240" s="3"/>
      <c r="E240" s="2"/>
      <c r="F240" s="2"/>
      <c r="G240" s="2"/>
      <c r="H240" s="3"/>
      <c r="I240" s="2"/>
      <c r="J240" s="2"/>
      <c r="K240" s="2"/>
      <c r="L240" s="3"/>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4"/>
      <c r="HW240" s="4"/>
      <c r="HX240" s="4"/>
      <c r="HY240" s="4"/>
      <c r="HZ240" s="4"/>
      <c r="IA240" s="4"/>
      <c r="IB240" s="4"/>
      <c r="IC240" s="4"/>
      <c r="ID240" s="4"/>
      <c r="IE240" s="4"/>
      <c r="IF240" s="4"/>
      <c r="IG240" s="4"/>
      <c r="IH240" s="4"/>
      <c r="II240" s="4"/>
      <c r="IJ240" s="4"/>
      <c r="IK240" s="4"/>
      <c r="IL240" s="4"/>
      <c r="IM240" s="4"/>
      <c r="IN240" s="4"/>
      <c r="IO240" s="4"/>
      <c r="IP240" s="4"/>
      <c r="IQ240" s="4"/>
      <c r="IR240" s="4"/>
      <c r="IS240" s="4"/>
      <c r="IT240" s="4"/>
      <c r="IU240" s="4"/>
      <c r="IV240" s="4"/>
      <c r="IW240" s="4"/>
      <c r="IX240" s="4"/>
      <c r="IY240" s="4"/>
    </row>
    <row r="241" ht="16.5" customHeight="1">
      <c r="A241" s="2"/>
      <c r="B241" s="2"/>
      <c r="C241" s="2"/>
      <c r="D241" s="3"/>
      <c r="E241" s="2"/>
      <c r="F241" s="2"/>
      <c r="G241" s="2"/>
      <c r="H241" s="3"/>
      <c r="I241" s="2"/>
      <c r="J241" s="2"/>
      <c r="K241" s="2"/>
      <c r="L241" s="3"/>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4"/>
      <c r="HW241" s="4"/>
      <c r="HX241" s="4"/>
      <c r="HY241" s="4"/>
      <c r="HZ241" s="4"/>
      <c r="IA241" s="4"/>
      <c r="IB241" s="4"/>
      <c r="IC241" s="4"/>
      <c r="ID241" s="4"/>
      <c r="IE241" s="4"/>
      <c r="IF241" s="4"/>
      <c r="IG241" s="4"/>
      <c r="IH241" s="4"/>
      <c r="II241" s="4"/>
      <c r="IJ241" s="4"/>
      <c r="IK241" s="4"/>
      <c r="IL241" s="4"/>
      <c r="IM241" s="4"/>
      <c r="IN241" s="4"/>
      <c r="IO241" s="4"/>
      <c r="IP241" s="4"/>
      <c r="IQ241" s="4"/>
      <c r="IR241" s="4"/>
      <c r="IS241" s="4"/>
      <c r="IT241" s="4"/>
      <c r="IU241" s="4"/>
      <c r="IV241" s="4"/>
      <c r="IW241" s="4"/>
      <c r="IX241" s="4"/>
      <c r="IY241" s="4"/>
    </row>
    <row r="242" ht="16.5" customHeight="1">
      <c r="A242" s="2"/>
      <c r="B242" s="2"/>
      <c r="C242" s="2"/>
      <c r="D242" s="3"/>
      <c r="E242" s="2"/>
      <c r="F242" s="2"/>
      <c r="G242" s="2"/>
      <c r="H242" s="3"/>
      <c r="I242" s="2"/>
      <c r="J242" s="2"/>
      <c r="K242" s="2"/>
      <c r="L242" s="3"/>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4"/>
      <c r="HW242" s="4"/>
      <c r="HX242" s="4"/>
      <c r="HY242" s="4"/>
      <c r="HZ242" s="4"/>
      <c r="IA242" s="4"/>
      <c r="IB242" s="4"/>
      <c r="IC242" s="4"/>
      <c r="ID242" s="4"/>
      <c r="IE242" s="4"/>
      <c r="IF242" s="4"/>
      <c r="IG242" s="4"/>
      <c r="IH242" s="4"/>
      <c r="II242" s="4"/>
      <c r="IJ242" s="4"/>
      <c r="IK242" s="4"/>
      <c r="IL242" s="4"/>
      <c r="IM242" s="4"/>
      <c r="IN242" s="4"/>
      <c r="IO242" s="4"/>
      <c r="IP242" s="4"/>
      <c r="IQ242" s="4"/>
      <c r="IR242" s="4"/>
      <c r="IS242" s="4"/>
      <c r="IT242" s="4"/>
      <c r="IU242" s="4"/>
      <c r="IV242" s="4"/>
      <c r="IW242" s="4"/>
      <c r="IX242" s="4"/>
      <c r="IY242" s="4"/>
    </row>
    <row r="243" ht="16.5" customHeight="1">
      <c r="A243" s="2"/>
      <c r="B243" s="2"/>
      <c r="C243" s="2"/>
      <c r="D243" s="3"/>
      <c r="E243" s="2"/>
      <c r="F243" s="2"/>
      <c r="G243" s="2"/>
      <c r="H243" s="3"/>
      <c r="I243" s="2"/>
      <c r="J243" s="2"/>
      <c r="K243" s="2"/>
      <c r="L243" s="3"/>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4"/>
      <c r="HW243" s="4"/>
      <c r="HX243" s="4"/>
      <c r="HY243" s="4"/>
      <c r="HZ243" s="4"/>
      <c r="IA243" s="4"/>
      <c r="IB243" s="4"/>
      <c r="IC243" s="4"/>
      <c r="ID243" s="4"/>
      <c r="IE243" s="4"/>
      <c r="IF243" s="4"/>
      <c r="IG243" s="4"/>
      <c r="IH243" s="4"/>
      <c r="II243" s="4"/>
      <c r="IJ243" s="4"/>
      <c r="IK243" s="4"/>
      <c r="IL243" s="4"/>
      <c r="IM243" s="4"/>
      <c r="IN243" s="4"/>
      <c r="IO243" s="4"/>
      <c r="IP243" s="4"/>
      <c r="IQ243" s="4"/>
      <c r="IR243" s="4"/>
      <c r="IS243" s="4"/>
      <c r="IT243" s="4"/>
      <c r="IU243" s="4"/>
      <c r="IV243" s="4"/>
      <c r="IW243" s="4"/>
      <c r="IX243" s="4"/>
      <c r="IY243" s="4"/>
    </row>
    <row r="244" ht="16.5" customHeight="1">
      <c r="A244" s="2"/>
      <c r="B244" s="2"/>
      <c r="C244" s="2"/>
      <c r="D244" s="3"/>
      <c r="E244" s="2"/>
      <c r="F244" s="2"/>
      <c r="G244" s="2"/>
      <c r="H244" s="3"/>
      <c r="I244" s="2"/>
      <c r="J244" s="2"/>
      <c r="K244" s="2"/>
      <c r="L244" s="3"/>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4"/>
      <c r="HW244" s="4"/>
      <c r="HX244" s="4"/>
      <c r="HY244" s="4"/>
      <c r="HZ244" s="4"/>
      <c r="IA244" s="4"/>
      <c r="IB244" s="4"/>
      <c r="IC244" s="4"/>
      <c r="ID244" s="4"/>
      <c r="IE244" s="4"/>
      <c r="IF244" s="4"/>
      <c r="IG244" s="4"/>
      <c r="IH244" s="4"/>
      <c r="II244" s="4"/>
      <c r="IJ244" s="4"/>
      <c r="IK244" s="4"/>
      <c r="IL244" s="4"/>
      <c r="IM244" s="4"/>
      <c r="IN244" s="4"/>
      <c r="IO244" s="4"/>
      <c r="IP244" s="4"/>
      <c r="IQ244" s="4"/>
      <c r="IR244" s="4"/>
      <c r="IS244" s="4"/>
      <c r="IT244" s="4"/>
      <c r="IU244" s="4"/>
      <c r="IV244" s="4"/>
      <c r="IW244" s="4"/>
      <c r="IX244" s="4"/>
      <c r="IY244" s="4"/>
    </row>
    <row r="245" ht="16.5" customHeight="1">
      <c r="A245" s="2"/>
      <c r="B245" s="2"/>
      <c r="C245" s="2"/>
      <c r="D245" s="3"/>
      <c r="E245" s="2"/>
      <c r="F245" s="2"/>
      <c r="G245" s="2"/>
      <c r="H245" s="3"/>
      <c r="I245" s="2"/>
      <c r="J245" s="2"/>
      <c r="K245" s="2"/>
      <c r="L245" s="3"/>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4"/>
      <c r="HW245" s="4"/>
      <c r="HX245" s="4"/>
      <c r="HY245" s="4"/>
      <c r="HZ245" s="4"/>
      <c r="IA245" s="4"/>
      <c r="IB245" s="4"/>
      <c r="IC245" s="4"/>
      <c r="ID245" s="4"/>
      <c r="IE245" s="4"/>
      <c r="IF245" s="4"/>
      <c r="IG245" s="4"/>
      <c r="IH245" s="4"/>
      <c r="II245" s="4"/>
      <c r="IJ245" s="4"/>
      <c r="IK245" s="4"/>
      <c r="IL245" s="4"/>
      <c r="IM245" s="4"/>
      <c r="IN245" s="4"/>
      <c r="IO245" s="4"/>
      <c r="IP245" s="4"/>
      <c r="IQ245" s="4"/>
      <c r="IR245" s="4"/>
      <c r="IS245" s="4"/>
      <c r="IT245" s="4"/>
      <c r="IU245" s="4"/>
      <c r="IV245" s="4"/>
      <c r="IW245" s="4"/>
      <c r="IX245" s="4"/>
      <c r="IY245" s="4"/>
    </row>
    <row r="246" ht="16.5" customHeight="1">
      <c r="A246" s="2"/>
      <c r="B246" s="2"/>
      <c r="C246" s="2"/>
      <c r="D246" s="3"/>
      <c r="E246" s="2"/>
      <c r="F246" s="2"/>
      <c r="G246" s="2"/>
      <c r="H246" s="3"/>
      <c r="I246" s="2"/>
      <c r="J246" s="2"/>
      <c r="K246" s="2"/>
      <c r="L246" s="3"/>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4"/>
      <c r="HW246" s="4"/>
      <c r="HX246" s="4"/>
      <c r="HY246" s="4"/>
      <c r="HZ246" s="4"/>
      <c r="IA246" s="4"/>
      <c r="IB246" s="4"/>
      <c r="IC246" s="4"/>
      <c r="ID246" s="4"/>
      <c r="IE246" s="4"/>
      <c r="IF246" s="4"/>
      <c r="IG246" s="4"/>
      <c r="IH246" s="4"/>
      <c r="II246" s="4"/>
      <c r="IJ246" s="4"/>
      <c r="IK246" s="4"/>
      <c r="IL246" s="4"/>
      <c r="IM246" s="4"/>
      <c r="IN246" s="4"/>
      <c r="IO246" s="4"/>
      <c r="IP246" s="4"/>
      <c r="IQ246" s="4"/>
      <c r="IR246" s="4"/>
      <c r="IS246" s="4"/>
      <c r="IT246" s="4"/>
      <c r="IU246" s="4"/>
      <c r="IV246" s="4"/>
      <c r="IW246" s="4"/>
      <c r="IX246" s="4"/>
      <c r="IY246" s="4"/>
    </row>
    <row r="247" ht="16.5" customHeight="1">
      <c r="A247" s="2"/>
      <c r="B247" s="2"/>
      <c r="C247" s="2"/>
      <c r="D247" s="3"/>
      <c r="E247" s="2"/>
      <c r="F247" s="2"/>
      <c r="G247" s="2"/>
      <c r="H247" s="3"/>
      <c r="I247" s="2"/>
      <c r="J247" s="2"/>
      <c r="K247" s="2"/>
      <c r="L247" s="3"/>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c r="HQ247" s="4"/>
      <c r="HR247" s="4"/>
      <c r="HS247" s="4"/>
      <c r="HT247" s="4"/>
      <c r="HU247" s="4"/>
      <c r="HV247" s="4"/>
      <c r="HW247" s="4"/>
      <c r="HX247" s="4"/>
      <c r="HY247" s="4"/>
      <c r="HZ247" s="4"/>
      <c r="IA247" s="4"/>
      <c r="IB247" s="4"/>
      <c r="IC247" s="4"/>
      <c r="ID247" s="4"/>
      <c r="IE247" s="4"/>
      <c r="IF247" s="4"/>
      <c r="IG247" s="4"/>
      <c r="IH247" s="4"/>
      <c r="II247" s="4"/>
      <c r="IJ247" s="4"/>
      <c r="IK247" s="4"/>
      <c r="IL247" s="4"/>
      <c r="IM247" s="4"/>
      <c r="IN247" s="4"/>
      <c r="IO247" s="4"/>
      <c r="IP247" s="4"/>
      <c r="IQ247" s="4"/>
      <c r="IR247" s="4"/>
      <c r="IS247" s="4"/>
      <c r="IT247" s="4"/>
      <c r="IU247" s="4"/>
      <c r="IV247" s="4"/>
      <c r="IW247" s="4"/>
      <c r="IX247" s="4"/>
      <c r="IY247" s="4"/>
    </row>
    <row r="248" ht="16.5" customHeight="1">
      <c r="A248" s="2"/>
      <c r="B248" s="2"/>
      <c r="C248" s="2"/>
      <c r="D248" s="3"/>
      <c r="E248" s="2"/>
      <c r="F248" s="2"/>
      <c r="G248" s="2"/>
      <c r="H248" s="3"/>
      <c r="I248" s="2"/>
      <c r="J248" s="2"/>
      <c r="K248" s="2"/>
      <c r="L248" s="3"/>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4"/>
      <c r="HW248" s="4"/>
      <c r="HX248" s="4"/>
      <c r="HY248" s="4"/>
      <c r="HZ248" s="4"/>
      <c r="IA248" s="4"/>
      <c r="IB248" s="4"/>
      <c r="IC248" s="4"/>
      <c r="ID248" s="4"/>
      <c r="IE248" s="4"/>
      <c r="IF248" s="4"/>
      <c r="IG248" s="4"/>
      <c r="IH248" s="4"/>
      <c r="II248" s="4"/>
      <c r="IJ248" s="4"/>
      <c r="IK248" s="4"/>
      <c r="IL248" s="4"/>
      <c r="IM248" s="4"/>
      <c r="IN248" s="4"/>
      <c r="IO248" s="4"/>
      <c r="IP248" s="4"/>
      <c r="IQ248" s="4"/>
      <c r="IR248" s="4"/>
      <c r="IS248" s="4"/>
      <c r="IT248" s="4"/>
      <c r="IU248" s="4"/>
      <c r="IV248" s="4"/>
      <c r="IW248" s="4"/>
      <c r="IX248" s="4"/>
      <c r="IY248" s="4"/>
    </row>
    <row r="249" ht="16.5" customHeight="1">
      <c r="A249" s="2"/>
      <c r="B249" s="2"/>
      <c r="C249" s="2"/>
      <c r="D249" s="3"/>
      <c r="E249" s="2"/>
      <c r="F249" s="2"/>
      <c r="G249" s="2"/>
      <c r="H249" s="3"/>
      <c r="I249" s="2"/>
      <c r="J249" s="2"/>
      <c r="K249" s="2"/>
      <c r="L249" s="3"/>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4"/>
      <c r="HW249" s="4"/>
      <c r="HX249" s="4"/>
      <c r="HY249" s="4"/>
      <c r="HZ249" s="4"/>
      <c r="IA249" s="4"/>
      <c r="IB249" s="4"/>
      <c r="IC249" s="4"/>
      <c r="ID249" s="4"/>
      <c r="IE249" s="4"/>
      <c r="IF249" s="4"/>
      <c r="IG249" s="4"/>
      <c r="IH249" s="4"/>
      <c r="II249" s="4"/>
      <c r="IJ249" s="4"/>
      <c r="IK249" s="4"/>
      <c r="IL249" s="4"/>
      <c r="IM249" s="4"/>
      <c r="IN249" s="4"/>
      <c r="IO249" s="4"/>
      <c r="IP249" s="4"/>
      <c r="IQ249" s="4"/>
      <c r="IR249" s="4"/>
      <c r="IS249" s="4"/>
      <c r="IT249" s="4"/>
      <c r="IU249" s="4"/>
      <c r="IV249" s="4"/>
      <c r="IW249" s="4"/>
      <c r="IX249" s="4"/>
      <c r="IY249" s="4"/>
    </row>
    <row r="250" ht="16.5" customHeight="1">
      <c r="A250" s="2"/>
      <c r="B250" s="2"/>
      <c r="C250" s="2"/>
      <c r="D250" s="3"/>
      <c r="E250" s="2"/>
      <c r="F250" s="2"/>
      <c r="G250" s="2"/>
      <c r="H250" s="3"/>
      <c r="I250" s="2"/>
      <c r="J250" s="2"/>
      <c r="K250" s="2"/>
      <c r="L250" s="3"/>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4"/>
      <c r="HW250" s="4"/>
      <c r="HX250" s="4"/>
      <c r="HY250" s="4"/>
      <c r="HZ250" s="4"/>
      <c r="IA250" s="4"/>
      <c r="IB250" s="4"/>
      <c r="IC250" s="4"/>
      <c r="ID250" s="4"/>
      <c r="IE250" s="4"/>
      <c r="IF250" s="4"/>
      <c r="IG250" s="4"/>
      <c r="IH250" s="4"/>
      <c r="II250" s="4"/>
      <c r="IJ250" s="4"/>
      <c r="IK250" s="4"/>
      <c r="IL250" s="4"/>
      <c r="IM250" s="4"/>
      <c r="IN250" s="4"/>
      <c r="IO250" s="4"/>
      <c r="IP250" s="4"/>
      <c r="IQ250" s="4"/>
      <c r="IR250" s="4"/>
      <c r="IS250" s="4"/>
      <c r="IT250" s="4"/>
      <c r="IU250" s="4"/>
      <c r="IV250" s="4"/>
      <c r="IW250" s="4"/>
      <c r="IX250" s="4"/>
      <c r="IY250" s="4"/>
    </row>
    <row r="251" ht="16.5" customHeight="1">
      <c r="A251" s="2"/>
      <c r="B251" s="2"/>
      <c r="C251" s="2"/>
      <c r="D251" s="3"/>
      <c r="E251" s="2"/>
      <c r="F251" s="2"/>
      <c r="G251" s="2"/>
      <c r="H251" s="3"/>
      <c r="I251" s="2"/>
      <c r="J251" s="2"/>
      <c r="K251" s="2"/>
      <c r="L251" s="3"/>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4"/>
      <c r="HW251" s="4"/>
      <c r="HX251" s="4"/>
      <c r="HY251" s="4"/>
      <c r="HZ251" s="4"/>
      <c r="IA251" s="4"/>
      <c r="IB251" s="4"/>
      <c r="IC251" s="4"/>
      <c r="ID251" s="4"/>
      <c r="IE251" s="4"/>
      <c r="IF251" s="4"/>
      <c r="IG251" s="4"/>
      <c r="IH251" s="4"/>
      <c r="II251" s="4"/>
      <c r="IJ251" s="4"/>
      <c r="IK251" s="4"/>
      <c r="IL251" s="4"/>
      <c r="IM251" s="4"/>
      <c r="IN251" s="4"/>
      <c r="IO251" s="4"/>
      <c r="IP251" s="4"/>
      <c r="IQ251" s="4"/>
      <c r="IR251" s="4"/>
      <c r="IS251" s="4"/>
      <c r="IT251" s="4"/>
      <c r="IU251" s="4"/>
      <c r="IV251" s="4"/>
      <c r="IW251" s="4"/>
      <c r="IX251" s="4"/>
      <c r="IY251" s="4"/>
    </row>
    <row r="252" ht="16.5" customHeight="1">
      <c r="A252" s="2"/>
      <c r="B252" s="2"/>
      <c r="C252" s="2"/>
      <c r="D252" s="3"/>
      <c r="E252" s="2"/>
      <c r="F252" s="2"/>
      <c r="G252" s="2"/>
      <c r="H252" s="3"/>
      <c r="I252" s="2"/>
      <c r="J252" s="2"/>
      <c r="K252" s="2"/>
      <c r="L252" s="3"/>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4"/>
      <c r="HW252" s="4"/>
      <c r="HX252" s="4"/>
      <c r="HY252" s="4"/>
      <c r="HZ252" s="4"/>
      <c r="IA252" s="4"/>
      <c r="IB252" s="4"/>
      <c r="IC252" s="4"/>
      <c r="ID252" s="4"/>
      <c r="IE252" s="4"/>
      <c r="IF252" s="4"/>
      <c r="IG252" s="4"/>
      <c r="IH252" s="4"/>
      <c r="II252" s="4"/>
      <c r="IJ252" s="4"/>
      <c r="IK252" s="4"/>
      <c r="IL252" s="4"/>
      <c r="IM252" s="4"/>
      <c r="IN252" s="4"/>
      <c r="IO252" s="4"/>
      <c r="IP252" s="4"/>
      <c r="IQ252" s="4"/>
      <c r="IR252" s="4"/>
      <c r="IS252" s="4"/>
      <c r="IT252" s="4"/>
      <c r="IU252" s="4"/>
      <c r="IV252" s="4"/>
      <c r="IW252" s="4"/>
      <c r="IX252" s="4"/>
      <c r="IY252" s="4"/>
    </row>
    <row r="253" ht="16.5" customHeight="1">
      <c r="A253" s="2"/>
      <c r="B253" s="2"/>
      <c r="C253" s="2"/>
      <c r="D253" s="3"/>
      <c r="E253" s="2"/>
      <c r="F253" s="2"/>
      <c r="G253" s="2"/>
      <c r="H253" s="3"/>
      <c r="I253" s="2"/>
      <c r="J253" s="2"/>
      <c r="K253" s="2"/>
      <c r="L253" s="3"/>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4"/>
      <c r="HW253" s="4"/>
      <c r="HX253" s="4"/>
      <c r="HY253" s="4"/>
      <c r="HZ253" s="4"/>
      <c r="IA253" s="4"/>
      <c r="IB253" s="4"/>
      <c r="IC253" s="4"/>
      <c r="ID253" s="4"/>
      <c r="IE253" s="4"/>
      <c r="IF253" s="4"/>
      <c r="IG253" s="4"/>
      <c r="IH253" s="4"/>
      <c r="II253" s="4"/>
      <c r="IJ253" s="4"/>
      <c r="IK253" s="4"/>
      <c r="IL253" s="4"/>
      <c r="IM253" s="4"/>
      <c r="IN253" s="4"/>
      <c r="IO253" s="4"/>
      <c r="IP253" s="4"/>
      <c r="IQ253" s="4"/>
      <c r="IR253" s="4"/>
      <c r="IS253" s="4"/>
      <c r="IT253" s="4"/>
      <c r="IU253" s="4"/>
      <c r="IV253" s="4"/>
      <c r="IW253" s="4"/>
      <c r="IX253" s="4"/>
      <c r="IY253" s="4"/>
    </row>
    <row r="254" ht="16.5" customHeight="1">
      <c r="A254" s="2"/>
      <c r="B254" s="2"/>
      <c r="C254" s="2"/>
      <c r="D254" s="3"/>
      <c r="E254" s="2"/>
      <c r="F254" s="2"/>
      <c r="G254" s="2"/>
      <c r="H254" s="3"/>
      <c r="I254" s="2"/>
      <c r="J254" s="2"/>
      <c r="K254" s="2"/>
      <c r="L254" s="3"/>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4"/>
      <c r="HW254" s="4"/>
      <c r="HX254" s="4"/>
      <c r="HY254" s="4"/>
      <c r="HZ254" s="4"/>
      <c r="IA254" s="4"/>
      <c r="IB254" s="4"/>
      <c r="IC254" s="4"/>
      <c r="ID254" s="4"/>
      <c r="IE254" s="4"/>
      <c r="IF254" s="4"/>
      <c r="IG254" s="4"/>
      <c r="IH254" s="4"/>
      <c r="II254" s="4"/>
      <c r="IJ254" s="4"/>
      <c r="IK254" s="4"/>
      <c r="IL254" s="4"/>
      <c r="IM254" s="4"/>
      <c r="IN254" s="4"/>
      <c r="IO254" s="4"/>
      <c r="IP254" s="4"/>
      <c r="IQ254" s="4"/>
      <c r="IR254" s="4"/>
      <c r="IS254" s="4"/>
      <c r="IT254" s="4"/>
      <c r="IU254" s="4"/>
      <c r="IV254" s="4"/>
      <c r="IW254" s="4"/>
      <c r="IX254" s="4"/>
      <c r="IY254" s="4"/>
    </row>
    <row r="255" ht="16.5" customHeight="1">
      <c r="A255" s="2"/>
      <c r="B255" s="2"/>
      <c r="C255" s="2"/>
      <c r="D255" s="3"/>
      <c r="E255" s="2"/>
      <c r="F255" s="2"/>
      <c r="G255" s="2"/>
      <c r="H255" s="3"/>
      <c r="I255" s="2"/>
      <c r="J255" s="2"/>
      <c r="K255" s="2"/>
      <c r="L255" s="3"/>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4"/>
      <c r="HW255" s="4"/>
      <c r="HX255" s="4"/>
      <c r="HY255" s="4"/>
      <c r="HZ255" s="4"/>
      <c r="IA255" s="4"/>
      <c r="IB255" s="4"/>
      <c r="IC255" s="4"/>
      <c r="ID255" s="4"/>
      <c r="IE255" s="4"/>
      <c r="IF255" s="4"/>
      <c r="IG255" s="4"/>
      <c r="IH255" s="4"/>
      <c r="II255" s="4"/>
      <c r="IJ255" s="4"/>
      <c r="IK255" s="4"/>
      <c r="IL255" s="4"/>
      <c r="IM255" s="4"/>
      <c r="IN255" s="4"/>
      <c r="IO255" s="4"/>
      <c r="IP255" s="4"/>
      <c r="IQ255" s="4"/>
      <c r="IR255" s="4"/>
      <c r="IS255" s="4"/>
      <c r="IT255" s="4"/>
      <c r="IU255" s="4"/>
      <c r="IV255" s="4"/>
      <c r="IW255" s="4"/>
      <c r="IX255" s="4"/>
      <c r="IY255" s="4"/>
    </row>
    <row r="256" ht="16.5" customHeight="1">
      <c r="A256" s="2"/>
      <c r="B256" s="2"/>
      <c r="C256" s="2"/>
      <c r="D256" s="3"/>
      <c r="E256" s="2"/>
      <c r="F256" s="2"/>
      <c r="G256" s="2"/>
      <c r="H256" s="3"/>
      <c r="I256" s="2"/>
      <c r="J256" s="2"/>
      <c r="K256" s="2"/>
      <c r="L256" s="3"/>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4"/>
      <c r="HW256" s="4"/>
      <c r="HX256" s="4"/>
      <c r="HY256" s="4"/>
      <c r="HZ256" s="4"/>
      <c r="IA256" s="4"/>
      <c r="IB256" s="4"/>
      <c r="IC256" s="4"/>
      <c r="ID256" s="4"/>
      <c r="IE256" s="4"/>
      <c r="IF256" s="4"/>
      <c r="IG256" s="4"/>
      <c r="IH256" s="4"/>
      <c r="II256" s="4"/>
      <c r="IJ256" s="4"/>
      <c r="IK256" s="4"/>
      <c r="IL256" s="4"/>
      <c r="IM256" s="4"/>
      <c r="IN256" s="4"/>
      <c r="IO256" s="4"/>
      <c r="IP256" s="4"/>
      <c r="IQ256" s="4"/>
      <c r="IR256" s="4"/>
      <c r="IS256" s="4"/>
      <c r="IT256" s="4"/>
      <c r="IU256" s="4"/>
      <c r="IV256" s="4"/>
      <c r="IW256" s="4"/>
      <c r="IX256" s="4"/>
      <c r="IY256" s="4"/>
    </row>
    <row r="257" ht="16.5" customHeight="1">
      <c r="A257" s="2"/>
      <c r="B257" s="2"/>
      <c r="C257" s="2"/>
      <c r="D257" s="3"/>
      <c r="E257" s="2"/>
      <c r="F257" s="2"/>
      <c r="G257" s="2"/>
      <c r="H257" s="3"/>
      <c r="I257" s="2"/>
      <c r="J257" s="2"/>
      <c r="K257" s="2"/>
      <c r="L257" s="3"/>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4"/>
      <c r="HW257" s="4"/>
      <c r="HX257" s="4"/>
      <c r="HY257" s="4"/>
      <c r="HZ257" s="4"/>
      <c r="IA257" s="4"/>
      <c r="IB257" s="4"/>
      <c r="IC257" s="4"/>
      <c r="ID257" s="4"/>
      <c r="IE257" s="4"/>
      <c r="IF257" s="4"/>
      <c r="IG257" s="4"/>
      <c r="IH257" s="4"/>
      <c r="II257" s="4"/>
      <c r="IJ257" s="4"/>
      <c r="IK257" s="4"/>
      <c r="IL257" s="4"/>
      <c r="IM257" s="4"/>
      <c r="IN257" s="4"/>
      <c r="IO257" s="4"/>
      <c r="IP257" s="4"/>
      <c r="IQ257" s="4"/>
      <c r="IR257" s="4"/>
      <c r="IS257" s="4"/>
      <c r="IT257" s="4"/>
      <c r="IU257" s="4"/>
      <c r="IV257" s="4"/>
      <c r="IW257" s="4"/>
      <c r="IX257" s="4"/>
      <c r="IY257" s="4"/>
    </row>
    <row r="258" ht="16.5" customHeight="1">
      <c r="A258" s="2"/>
      <c r="B258" s="2"/>
      <c r="C258" s="2"/>
      <c r="D258" s="3"/>
      <c r="E258" s="2"/>
      <c r="F258" s="2"/>
      <c r="G258" s="2"/>
      <c r="H258" s="3"/>
      <c r="I258" s="2"/>
      <c r="J258" s="2"/>
      <c r="K258" s="2"/>
      <c r="L258" s="3"/>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4"/>
      <c r="HW258" s="4"/>
      <c r="HX258" s="4"/>
      <c r="HY258" s="4"/>
      <c r="HZ258" s="4"/>
      <c r="IA258" s="4"/>
      <c r="IB258" s="4"/>
      <c r="IC258" s="4"/>
      <c r="ID258" s="4"/>
      <c r="IE258" s="4"/>
      <c r="IF258" s="4"/>
      <c r="IG258" s="4"/>
      <c r="IH258" s="4"/>
      <c r="II258" s="4"/>
      <c r="IJ258" s="4"/>
      <c r="IK258" s="4"/>
      <c r="IL258" s="4"/>
      <c r="IM258" s="4"/>
      <c r="IN258" s="4"/>
      <c r="IO258" s="4"/>
      <c r="IP258" s="4"/>
      <c r="IQ258" s="4"/>
      <c r="IR258" s="4"/>
      <c r="IS258" s="4"/>
      <c r="IT258" s="4"/>
      <c r="IU258" s="4"/>
      <c r="IV258" s="4"/>
      <c r="IW258" s="4"/>
      <c r="IX258" s="4"/>
      <c r="IY258" s="4"/>
    </row>
    <row r="259" ht="16.5" customHeight="1">
      <c r="A259" s="2"/>
      <c r="B259" s="2"/>
      <c r="C259" s="2"/>
      <c r="D259" s="3"/>
      <c r="E259" s="2"/>
      <c r="F259" s="2"/>
      <c r="G259" s="2"/>
      <c r="H259" s="3"/>
      <c r="I259" s="2"/>
      <c r="J259" s="2"/>
      <c r="K259" s="2"/>
      <c r="L259" s="3"/>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4"/>
      <c r="HW259" s="4"/>
      <c r="HX259" s="4"/>
      <c r="HY259" s="4"/>
      <c r="HZ259" s="4"/>
      <c r="IA259" s="4"/>
      <c r="IB259" s="4"/>
      <c r="IC259" s="4"/>
      <c r="ID259" s="4"/>
      <c r="IE259" s="4"/>
      <c r="IF259" s="4"/>
      <c r="IG259" s="4"/>
      <c r="IH259" s="4"/>
      <c r="II259" s="4"/>
      <c r="IJ259" s="4"/>
      <c r="IK259" s="4"/>
      <c r="IL259" s="4"/>
      <c r="IM259" s="4"/>
      <c r="IN259" s="4"/>
      <c r="IO259" s="4"/>
      <c r="IP259" s="4"/>
      <c r="IQ259" s="4"/>
      <c r="IR259" s="4"/>
      <c r="IS259" s="4"/>
      <c r="IT259" s="4"/>
      <c r="IU259" s="4"/>
      <c r="IV259" s="4"/>
      <c r="IW259" s="4"/>
      <c r="IX259" s="4"/>
      <c r="IY259" s="4"/>
    </row>
    <row r="260" ht="16.5" customHeight="1">
      <c r="A260" s="2"/>
      <c r="B260" s="2"/>
      <c r="C260" s="2"/>
      <c r="D260" s="3"/>
      <c r="E260" s="2"/>
      <c r="F260" s="2"/>
      <c r="G260" s="2"/>
      <c r="H260" s="3"/>
      <c r="I260" s="2"/>
      <c r="J260" s="2"/>
      <c r="K260" s="2"/>
      <c r="L260" s="3"/>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4"/>
      <c r="HW260" s="4"/>
      <c r="HX260" s="4"/>
      <c r="HY260" s="4"/>
      <c r="HZ260" s="4"/>
      <c r="IA260" s="4"/>
      <c r="IB260" s="4"/>
      <c r="IC260" s="4"/>
      <c r="ID260" s="4"/>
      <c r="IE260" s="4"/>
      <c r="IF260" s="4"/>
      <c r="IG260" s="4"/>
      <c r="IH260" s="4"/>
      <c r="II260" s="4"/>
      <c r="IJ260" s="4"/>
      <c r="IK260" s="4"/>
      <c r="IL260" s="4"/>
      <c r="IM260" s="4"/>
      <c r="IN260" s="4"/>
      <c r="IO260" s="4"/>
      <c r="IP260" s="4"/>
      <c r="IQ260" s="4"/>
      <c r="IR260" s="4"/>
      <c r="IS260" s="4"/>
      <c r="IT260" s="4"/>
      <c r="IU260" s="4"/>
      <c r="IV260" s="4"/>
      <c r="IW260" s="4"/>
      <c r="IX260" s="4"/>
      <c r="IY260" s="4"/>
    </row>
    <row r="261" ht="16.5" customHeight="1">
      <c r="A261" s="2"/>
      <c r="B261" s="2"/>
      <c r="C261" s="2"/>
      <c r="D261" s="3"/>
      <c r="E261" s="2"/>
      <c r="F261" s="2"/>
      <c r="G261" s="2"/>
      <c r="H261" s="3"/>
      <c r="I261" s="2"/>
      <c r="J261" s="2"/>
      <c r="K261" s="2"/>
      <c r="L261" s="3"/>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4"/>
      <c r="HW261" s="4"/>
      <c r="HX261" s="4"/>
      <c r="HY261" s="4"/>
      <c r="HZ261" s="4"/>
      <c r="IA261" s="4"/>
      <c r="IB261" s="4"/>
      <c r="IC261" s="4"/>
      <c r="ID261" s="4"/>
      <c r="IE261" s="4"/>
      <c r="IF261" s="4"/>
      <c r="IG261" s="4"/>
      <c r="IH261" s="4"/>
      <c r="II261" s="4"/>
      <c r="IJ261" s="4"/>
      <c r="IK261" s="4"/>
      <c r="IL261" s="4"/>
      <c r="IM261" s="4"/>
      <c r="IN261" s="4"/>
      <c r="IO261" s="4"/>
      <c r="IP261" s="4"/>
      <c r="IQ261" s="4"/>
      <c r="IR261" s="4"/>
      <c r="IS261" s="4"/>
      <c r="IT261" s="4"/>
      <c r="IU261" s="4"/>
      <c r="IV261" s="4"/>
      <c r="IW261" s="4"/>
      <c r="IX261" s="4"/>
      <c r="IY261" s="4"/>
    </row>
    <row r="262" ht="16.5" customHeight="1">
      <c r="A262" s="2"/>
      <c r="B262" s="2"/>
      <c r="C262" s="2"/>
      <c r="D262" s="3"/>
      <c r="E262" s="2"/>
      <c r="F262" s="2"/>
      <c r="G262" s="2"/>
      <c r="H262" s="3"/>
      <c r="I262" s="2"/>
      <c r="J262" s="2"/>
      <c r="K262" s="2"/>
      <c r="L262" s="3"/>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4"/>
      <c r="HW262" s="4"/>
      <c r="HX262" s="4"/>
      <c r="HY262" s="4"/>
      <c r="HZ262" s="4"/>
      <c r="IA262" s="4"/>
      <c r="IB262" s="4"/>
      <c r="IC262" s="4"/>
      <c r="ID262" s="4"/>
      <c r="IE262" s="4"/>
      <c r="IF262" s="4"/>
      <c r="IG262" s="4"/>
      <c r="IH262" s="4"/>
      <c r="II262" s="4"/>
      <c r="IJ262" s="4"/>
      <c r="IK262" s="4"/>
      <c r="IL262" s="4"/>
      <c r="IM262" s="4"/>
      <c r="IN262" s="4"/>
      <c r="IO262" s="4"/>
      <c r="IP262" s="4"/>
      <c r="IQ262" s="4"/>
      <c r="IR262" s="4"/>
      <c r="IS262" s="4"/>
      <c r="IT262" s="4"/>
      <c r="IU262" s="4"/>
      <c r="IV262" s="4"/>
      <c r="IW262" s="4"/>
      <c r="IX262" s="4"/>
      <c r="IY262" s="4"/>
    </row>
    <row r="263" ht="16.5" customHeight="1">
      <c r="A263" s="2"/>
      <c r="B263" s="2"/>
      <c r="C263" s="2"/>
      <c r="D263" s="3"/>
      <c r="E263" s="2"/>
      <c r="F263" s="2"/>
      <c r="G263" s="2"/>
      <c r="H263" s="3"/>
      <c r="I263" s="2"/>
      <c r="J263" s="2"/>
      <c r="K263" s="2"/>
      <c r="L263" s="3"/>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c r="HM263" s="4"/>
      <c r="HN263" s="4"/>
      <c r="HO263" s="4"/>
      <c r="HP263" s="4"/>
      <c r="HQ263" s="4"/>
      <c r="HR263" s="4"/>
      <c r="HS263" s="4"/>
      <c r="HT263" s="4"/>
      <c r="HU263" s="4"/>
      <c r="HV263" s="4"/>
      <c r="HW263" s="4"/>
      <c r="HX263" s="4"/>
      <c r="HY263" s="4"/>
      <c r="HZ263" s="4"/>
      <c r="IA263" s="4"/>
      <c r="IB263" s="4"/>
      <c r="IC263" s="4"/>
      <c r="ID263" s="4"/>
      <c r="IE263" s="4"/>
      <c r="IF263" s="4"/>
      <c r="IG263" s="4"/>
      <c r="IH263" s="4"/>
      <c r="II263" s="4"/>
      <c r="IJ263" s="4"/>
      <c r="IK263" s="4"/>
      <c r="IL263" s="4"/>
      <c r="IM263" s="4"/>
      <c r="IN263" s="4"/>
      <c r="IO263" s="4"/>
      <c r="IP263" s="4"/>
      <c r="IQ263" s="4"/>
      <c r="IR263" s="4"/>
      <c r="IS263" s="4"/>
      <c r="IT263" s="4"/>
      <c r="IU263" s="4"/>
      <c r="IV263" s="4"/>
      <c r="IW263" s="4"/>
      <c r="IX263" s="4"/>
      <c r="IY263" s="4"/>
    </row>
    <row r="264" ht="16.5" customHeight="1">
      <c r="A264" s="2"/>
      <c r="B264" s="2"/>
      <c r="C264" s="2"/>
      <c r="D264" s="3"/>
      <c r="E264" s="2"/>
      <c r="F264" s="2"/>
      <c r="G264" s="2"/>
      <c r="H264" s="3"/>
      <c r="I264" s="2"/>
      <c r="J264" s="2"/>
      <c r="K264" s="2"/>
      <c r="L264" s="3"/>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4"/>
      <c r="HW264" s="4"/>
      <c r="HX264" s="4"/>
      <c r="HY264" s="4"/>
      <c r="HZ264" s="4"/>
      <c r="IA264" s="4"/>
      <c r="IB264" s="4"/>
      <c r="IC264" s="4"/>
      <c r="ID264" s="4"/>
      <c r="IE264" s="4"/>
      <c r="IF264" s="4"/>
      <c r="IG264" s="4"/>
      <c r="IH264" s="4"/>
      <c r="II264" s="4"/>
      <c r="IJ264" s="4"/>
      <c r="IK264" s="4"/>
      <c r="IL264" s="4"/>
      <c r="IM264" s="4"/>
      <c r="IN264" s="4"/>
      <c r="IO264" s="4"/>
      <c r="IP264" s="4"/>
      <c r="IQ264" s="4"/>
      <c r="IR264" s="4"/>
      <c r="IS264" s="4"/>
      <c r="IT264" s="4"/>
      <c r="IU264" s="4"/>
      <c r="IV264" s="4"/>
      <c r="IW264" s="4"/>
      <c r="IX264" s="4"/>
      <c r="IY264" s="4"/>
    </row>
    <row r="265" ht="16.5" customHeight="1">
      <c r="A265" s="2"/>
      <c r="B265" s="2"/>
      <c r="C265" s="2"/>
      <c r="D265" s="3"/>
      <c r="E265" s="2"/>
      <c r="F265" s="2"/>
      <c r="G265" s="2"/>
      <c r="H265" s="3"/>
      <c r="I265" s="2"/>
      <c r="J265" s="2"/>
      <c r="K265" s="2"/>
      <c r="L265" s="3"/>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4"/>
      <c r="HW265" s="4"/>
      <c r="HX265" s="4"/>
      <c r="HY265" s="4"/>
      <c r="HZ265" s="4"/>
      <c r="IA265" s="4"/>
      <c r="IB265" s="4"/>
      <c r="IC265" s="4"/>
      <c r="ID265" s="4"/>
      <c r="IE265" s="4"/>
      <c r="IF265" s="4"/>
      <c r="IG265" s="4"/>
      <c r="IH265" s="4"/>
      <c r="II265" s="4"/>
      <c r="IJ265" s="4"/>
      <c r="IK265" s="4"/>
      <c r="IL265" s="4"/>
      <c r="IM265" s="4"/>
      <c r="IN265" s="4"/>
      <c r="IO265" s="4"/>
      <c r="IP265" s="4"/>
      <c r="IQ265" s="4"/>
      <c r="IR265" s="4"/>
      <c r="IS265" s="4"/>
      <c r="IT265" s="4"/>
      <c r="IU265" s="4"/>
      <c r="IV265" s="4"/>
      <c r="IW265" s="4"/>
      <c r="IX265" s="4"/>
      <c r="IY265" s="4"/>
    </row>
    <row r="266" ht="16.5" customHeight="1">
      <c r="A266" s="2"/>
      <c r="B266" s="2"/>
      <c r="C266" s="2"/>
      <c r="D266" s="3"/>
      <c r="E266" s="2"/>
      <c r="F266" s="2"/>
      <c r="G266" s="2"/>
      <c r="H266" s="3"/>
      <c r="I266" s="2"/>
      <c r="J266" s="2"/>
      <c r="K266" s="2"/>
      <c r="L266" s="3"/>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4"/>
      <c r="HW266" s="4"/>
      <c r="HX266" s="4"/>
      <c r="HY266" s="4"/>
      <c r="HZ266" s="4"/>
      <c r="IA266" s="4"/>
      <c r="IB266" s="4"/>
      <c r="IC266" s="4"/>
      <c r="ID266" s="4"/>
      <c r="IE266" s="4"/>
      <c r="IF266" s="4"/>
      <c r="IG266" s="4"/>
      <c r="IH266" s="4"/>
      <c r="II266" s="4"/>
      <c r="IJ266" s="4"/>
      <c r="IK266" s="4"/>
      <c r="IL266" s="4"/>
      <c r="IM266" s="4"/>
      <c r="IN266" s="4"/>
      <c r="IO266" s="4"/>
      <c r="IP266" s="4"/>
      <c r="IQ266" s="4"/>
      <c r="IR266" s="4"/>
      <c r="IS266" s="4"/>
      <c r="IT266" s="4"/>
      <c r="IU266" s="4"/>
      <c r="IV266" s="4"/>
      <c r="IW266" s="4"/>
      <c r="IX266" s="4"/>
      <c r="IY266" s="4"/>
    </row>
    <row r="267" ht="16.5" customHeight="1">
      <c r="A267" s="2"/>
      <c r="B267" s="2"/>
      <c r="C267" s="2"/>
      <c r="D267" s="3"/>
      <c r="E267" s="2"/>
      <c r="F267" s="2"/>
      <c r="G267" s="2"/>
      <c r="H267" s="3"/>
      <c r="I267" s="2"/>
      <c r="J267" s="2"/>
      <c r="K267" s="2"/>
      <c r="L267" s="3"/>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4"/>
      <c r="HW267" s="4"/>
      <c r="HX267" s="4"/>
      <c r="HY267" s="4"/>
      <c r="HZ267" s="4"/>
      <c r="IA267" s="4"/>
      <c r="IB267" s="4"/>
      <c r="IC267" s="4"/>
      <c r="ID267" s="4"/>
      <c r="IE267" s="4"/>
      <c r="IF267" s="4"/>
      <c r="IG267" s="4"/>
      <c r="IH267" s="4"/>
      <c r="II267" s="4"/>
      <c r="IJ267" s="4"/>
      <c r="IK267" s="4"/>
      <c r="IL267" s="4"/>
      <c r="IM267" s="4"/>
      <c r="IN267" s="4"/>
      <c r="IO267" s="4"/>
      <c r="IP267" s="4"/>
      <c r="IQ267" s="4"/>
      <c r="IR267" s="4"/>
      <c r="IS267" s="4"/>
      <c r="IT267" s="4"/>
      <c r="IU267" s="4"/>
      <c r="IV267" s="4"/>
      <c r="IW267" s="4"/>
      <c r="IX267" s="4"/>
      <c r="IY267" s="4"/>
    </row>
    <row r="268" ht="16.5" customHeight="1">
      <c r="A268" s="2"/>
      <c r="B268" s="2"/>
      <c r="C268" s="2"/>
      <c r="D268" s="3"/>
      <c r="E268" s="2"/>
      <c r="F268" s="2"/>
      <c r="G268" s="2"/>
      <c r="H268" s="3"/>
      <c r="I268" s="2"/>
      <c r="J268" s="2"/>
      <c r="K268" s="2"/>
      <c r="L268" s="3"/>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4"/>
      <c r="HW268" s="4"/>
      <c r="HX268" s="4"/>
      <c r="HY268" s="4"/>
      <c r="HZ268" s="4"/>
      <c r="IA268" s="4"/>
      <c r="IB268" s="4"/>
      <c r="IC268" s="4"/>
      <c r="ID268" s="4"/>
      <c r="IE268" s="4"/>
      <c r="IF268" s="4"/>
      <c r="IG268" s="4"/>
      <c r="IH268" s="4"/>
      <c r="II268" s="4"/>
      <c r="IJ268" s="4"/>
      <c r="IK268" s="4"/>
      <c r="IL268" s="4"/>
      <c r="IM268" s="4"/>
      <c r="IN268" s="4"/>
      <c r="IO268" s="4"/>
      <c r="IP268" s="4"/>
      <c r="IQ268" s="4"/>
      <c r="IR268" s="4"/>
      <c r="IS268" s="4"/>
      <c r="IT268" s="4"/>
      <c r="IU268" s="4"/>
      <c r="IV268" s="4"/>
      <c r="IW268" s="4"/>
      <c r="IX268" s="4"/>
      <c r="IY268" s="4"/>
    </row>
    <row r="269" ht="16.5" customHeight="1">
      <c r="A269" s="2"/>
      <c r="B269" s="2"/>
      <c r="C269" s="2"/>
      <c r="D269" s="3"/>
      <c r="E269" s="2"/>
      <c r="F269" s="2"/>
      <c r="G269" s="2"/>
      <c r="H269" s="3"/>
      <c r="I269" s="2"/>
      <c r="J269" s="2"/>
      <c r="K269" s="2"/>
      <c r="L269" s="3"/>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4"/>
      <c r="HW269" s="4"/>
      <c r="HX269" s="4"/>
      <c r="HY269" s="4"/>
      <c r="HZ269" s="4"/>
      <c r="IA269" s="4"/>
      <c r="IB269" s="4"/>
      <c r="IC269" s="4"/>
      <c r="ID269" s="4"/>
      <c r="IE269" s="4"/>
      <c r="IF269" s="4"/>
      <c r="IG269" s="4"/>
      <c r="IH269" s="4"/>
      <c r="II269" s="4"/>
      <c r="IJ269" s="4"/>
      <c r="IK269" s="4"/>
      <c r="IL269" s="4"/>
      <c r="IM269" s="4"/>
      <c r="IN269" s="4"/>
      <c r="IO269" s="4"/>
      <c r="IP269" s="4"/>
      <c r="IQ269" s="4"/>
      <c r="IR269" s="4"/>
      <c r="IS269" s="4"/>
      <c r="IT269" s="4"/>
      <c r="IU269" s="4"/>
      <c r="IV269" s="4"/>
      <c r="IW269" s="4"/>
      <c r="IX269" s="4"/>
      <c r="IY269" s="4"/>
    </row>
    <row r="270" ht="16.5" customHeight="1">
      <c r="A270" s="2"/>
      <c r="B270" s="2"/>
      <c r="C270" s="2"/>
      <c r="D270" s="3"/>
      <c r="E270" s="2"/>
      <c r="F270" s="2"/>
      <c r="G270" s="2"/>
      <c r="H270" s="3"/>
      <c r="I270" s="2"/>
      <c r="J270" s="2"/>
      <c r="K270" s="2"/>
      <c r="L270" s="3"/>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4"/>
      <c r="HW270" s="4"/>
      <c r="HX270" s="4"/>
      <c r="HY270" s="4"/>
      <c r="HZ270" s="4"/>
      <c r="IA270" s="4"/>
      <c r="IB270" s="4"/>
      <c r="IC270" s="4"/>
      <c r="ID270" s="4"/>
      <c r="IE270" s="4"/>
      <c r="IF270" s="4"/>
      <c r="IG270" s="4"/>
      <c r="IH270" s="4"/>
      <c r="II270" s="4"/>
      <c r="IJ270" s="4"/>
      <c r="IK270" s="4"/>
      <c r="IL270" s="4"/>
      <c r="IM270" s="4"/>
      <c r="IN270" s="4"/>
      <c r="IO270" s="4"/>
      <c r="IP270" s="4"/>
      <c r="IQ270" s="4"/>
      <c r="IR270" s="4"/>
      <c r="IS270" s="4"/>
      <c r="IT270" s="4"/>
      <c r="IU270" s="4"/>
      <c r="IV270" s="4"/>
      <c r="IW270" s="4"/>
      <c r="IX270" s="4"/>
      <c r="IY270" s="4"/>
    </row>
    <row r="271" ht="16.5" customHeight="1">
      <c r="A271" s="2"/>
      <c r="B271" s="2"/>
      <c r="C271" s="2"/>
      <c r="D271" s="3"/>
      <c r="E271" s="2"/>
      <c r="F271" s="2"/>
      <c r="G271" s="2"/>
      <c r="H271" s="3"/>
      <c r="I271" s="2"/>
      <c r="J271" s="2"/>
      <c r="K271" s="2"/>
      <c r="L271" s="3"/>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4"/>
      <c r="HW271" s="4"/>
      <c r="HX271" s="4"/>
      <c r="HY271" s="4"/>
      <c r="HZ271" s="4"/>
      <c r="IA271" s="4"/>
      <c r="IB271" s="4"/>
      <c r="IC271" s="4"/>
      <c r="ID271" s="4"/>
      <c r="IE271" s="4"/>
      <c r="IF271" s="4"/>
      <c r="IG271" s="4"/>
      <c r="IH271" s="4"/>
      <c r="II271" s="4"/>
      <c r="IJ271" s="4"/>
      <c r="IK271" s="4"/>
      <c r="IL271" s="4"/>
      <c r="IM271" s="4"/>
      <c r="IN271" s="4"/>
      <c r="IO271" s="4"/>
      <c r="IP271" s="4"/>
      <c r="IQ271" s="4"/>
      <c r="IR271" s="4"/>
      <c r="IS271" s="4"/>
      <c r="IT271" s="4"/>
      <c r="IU271" s="4"/>
      <c r="IV271" s="4"/>
      <c r="IW271" s="4"/>
      <c r="IX271" s="4"/>
      <c r="IY271" s="4"/>
    </row>
  </sheetData>
  <autoFilter ref="$A$6:$IY$71"/>
  <mergeCells count="6">
    <mergeCell ref="A2:C5"/>
    <mergeCell ref="D2:L2"/>
    <mergeCell ref="D3:I5"/>
    <mergeCell ref="J3:K3"/>
    <mergeCell ref="J4:K4"/>
    <mergeCell ref="J5:K5"/>
  </mergeCells>
  <conditionalFormatting sqref="F6 F72:F271">
    <cfRule type="cellIs" dxfId="0" priority="1" operator="equal">
      <formula>"Bajo"</formula>
    </cfRule>
  </conditionalFormatting>
  <conditionalFormatting sqref="F6 F72:F271">
    <cfRule type="cellIs" dxfId="1" priority="2" operator="equal">
      <formula>"Alto"</formula>
    </cfRule>
  </conditionalFormatting>
  <conditionalFormatting sqref="F6 F72:F271">
    <cfRule type="cellIs" dxfId="2" priority="3" operator="equal">
      <formula>"Moderado"</formula>
    </cfRule>
  </conditionalFormatting>
  <conditionalFormatting sqref="F6 F72:F271">
    <cfRule type="cellIs" dxfId="3" priority="4" operator="equal">
      <formula>"Extremo"</formula>
    </cfRule>
  </conditionalFormatting>
  <conditionalFormatting sqref="I7:I71">
    <cfRule type="cellIs" dxfId="0" priority="5" operator="equal">
      <formula>"Bajo"</formula>
    </cfRule>
  </conditionalFormatting>
  <conditionalFormatting sqref="I7:I71">
    <cfRule type="cellIs" dxfId="1" priority="6" operator="equal">
      <formula>"Alto"</formula>
    </cfRule>
  </conditionalFormatting>
  <conditionalFormatting sqref="I7:I71">
    <cfRule type="cellIs" dxfId="2" priority="7" operator="equal">
      <formula>"Moderado"</formula>
    </cfRule>
  </conditionalFormatting>
  <conditionalFormatting sqref="I7:I71">
    <cfRule type="cellIs" dxfId="3" priority="8" operator="equal">
      <formula>"Extremo"</formula>
    </cfRule>
  </conditionalFormatting>
  <conditionalFormatting sqref="F7:F71">
    <cfRule type="cellIs" dxfId="0" priority="9" operator="equal">
      <formula>"Bajo"</formula>
    </cfRule>
  </conditionalFormatting>
  <conditionalFormatting sqref="F7:F71">
    <cfRule type="cellIs" dxfId="1" priority="10" operator="equal">
      <formula>"Alto"</formula>
    </cfRule>
  </conditionalFormatting>
  <conditionalFormatting sqref="F7:F71">
    <cfRule type="cellIs" dxfId="2" priority="11" operator="equal">
      <formula>"Moderado"</formula>
    </cfRule>
  </conditionalFormatting>
  <conditionalFormatting sqref="F7:F71">
    <cfRule type="cellIs" dxfId="3" priority="12" operator="equal">
      <formula>"Extremo"</formula>
    </cfRule>
  </conditionalFormatting>
  <printOptions/>
  <pageMargins bottom="0.3937007874015748" footer="0.0" header="0.0" left="0.3937007874015748" right="0.3937007874015748" top="0.984251968503937"/>
  <pageSetup scale="62" orientation="landscape"/>
  <headerFooter>
    <oddFooter>&amp;LVersión: 17 Fecha: 2021-11-30 &amp;CSi este documento se encuentra impreso no se garantiza su vigencia. La versión vigente reposa en el Sistema Integrado de Planeación y Gestión (Intranet). &amp;R&amp;P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pane xSplit="7.0" ySplit="5.0" topLeftCell="H6" activePane="bottomRight" state="frozen"/>
      <selection activeCell="H1" sqref="H1" pane="topRight"/>
      <selection activeCell="A6" sqref="A6" pane="bottomLeft"/>
      <selection activeCell="H6" sqref="H6" pane="bottomRight"/>
    </sheetView>
  </sheetViews>
  <sheetFormatPr customHeight="1" defaultColWidth="12.63" defaultRowHeight="15.0"/>
  <cols>
    <col customWidth="1" min="1" max="1" width="7.38"/>
    <col customWidth="1" min="2" max="2" width="13.38"/>
    <col customWidth="1" min="3" max="3" width="11.75"/>
    <col customWidth="1" min="4" max="4" width="15.88"/>
    <col customWidth="1" min="5" max="6" width="19.25"/>
    <col customWidth="1" min="7" max="7" width="39.63"/>
    <col customWidth="1" min="8" max="8" width="19.38"/>
    <col customWidth="1" min="9" max="9" width="19.25"/>
    <col customWidth="1" min="10" max="10" width="17.88"/>
    <col customWidth="1" min="11" max="11" width="8.75"/>
    <col customWidth="1" min="12" max="12" width="17.25"/>
    <col customWidth="1" min="13" max="13" width="8.75"/>
    <col customWidth="1" min="14" max="14" width="13.63"/>
    <col customWidth="1" min="15" max="26" width="10.63"/>
  </cols>
  <sheetData>
    <row r="1" ht="17.25" customHeight="1">
      <c r="A1" s="5"/>
      <c r="B1" s="6"/>
      <c r="C1" s="7"/>
      <c r="D1" s="47" t="s">
        <v>164</v>
      </c>
      <c r="E1" s="9"/>
      <c r="F1" s="9"/>
      <c r="G1" s="9"/>
      <c r="H1" s="9"/>
      <c r="I1" s="9"/>
      <c r="J1" s="9"/>
      <c r="K1" s="9"/>
      <c r="L1" s="9"/>
      <c r="M1" s="9"/>
      <c r="N1" s="10"/>
      <c r="O1" s="48"/>
      <c r="P1" s="48"/>
      <c r="Q1" s="48"/>
      <c r="R1" s="48"/>
      <c r="S1" s="48"/>
      <c r="T1" s="48"/>
      <c r="U1" s="48"/>
      <c r="V1" s="48"/>
      <c r="W1" s="48"/>
      <c r="X1" s="48"/>
      <c r="Y1" s="48"/>
      <c r="Z1" s="48"/>
    </row>
    <row r="2">
      <c r="A2" s="12"/>
      <c r="C2" s="13"/>
      <c r="D2" s="49" t="s">
        <v>1</v>
      </c>
      <c r="E2" s="6"/>
      <c r="F2" s="6"/>
      <c r="G2" s="6"/>
      <c r="H2" s="6"/>
      <c r="I2" s="6"/>
      <c r="J2" s="6"/>
      <c r="K2" s="7"/>
      <c r="L2" s="50" t="s">
        <v>2</v>
      </c>
      <c r="M2" s="51" t="s">
        <v>165</v>
      </c>
      <c r="N2" s="10"/>
      <c r="O2" s="48"/>
      <c r="P2" s="48"/>
      <c r="Q2" s="48"/>
      <c r="R2" s="48"/>
      <c r="S2" s="48"/>
      <c r="T2" s="48"/>
      <c r="U2" s="48"/>
      <c r="V2" s="48"/>
      <c r="W2" s="48"/>
      <c r="X2" s="48"/>
      <c r="Y2" s="48"/>
      <c r="Z2" s="48"/>
    </row>
    <row r="3">
      <c r="A3" s="12"/>
      <c r="C3" s="13"/>
      <c r="D3" s="12"/>
      <c r="K3" s="13"/>
      <c r="L3" s="50" t="s">
        <v>4</v>
      </c>
      <c r="M3" s="52" t="s">
        <v>5</v>
      </c>
      <c r="N3" s="10"/>
      <c r="O3" s="48"/>
      <c r="P3" s="48"/>
      <c r="Q3" s="48"/>
      <c r="R3" s="48"/>
      <c r="S3" s="48"/>
      <c r="T3" s="48"/>
      <c r="U3" s="48"/>
      <c r="V3" s="48"/>
      <c r="W3" s="48"/>
      <c r="X3" s="48"/>
      <c r="Y3" s="48"/>
      <c r="Z3" s="48"/>
    </row>
    <row r="4">
      <c r="A4" s="18"/>
      <c r="B4" s="19"/>
      <c r="C4" s="20"/>
      <c r="D4" s="18"/>
      <c r="E4" s="19"/>
      <c r="F4" s="19"/>
      <c r="G4" s="19"/>
      <c r="H4" s="19"/>
      <c r="I4" s="19"/>
      <c r="J4" s="19"/>
      <c r="K4" s="20"/>
      <c r="L4" s="50" t="s">
        <v>6</v>
      </c>
      <c r="M4" s="53">
        <v>44986.0</v>
      </c>
      <c r="N4" s="10"/>
      <c r="O4" s="48"/>
      <c r="P4" s="48"/>
      <c r="Q4" s="48"/>
      <c r="R4" s="48"/>
      <c r="S4" s="48"/>
      <c r="T4" s="48"/>
      <c r="U4" s="48"/>
      <c r="V4" s="48"/>
      <c r="W4" s="48"/>
      <c r="X4" s="48"/>
      <c r="Y4" s="48"/>
      <c r="Z4" s="48"/>
    </row>
    <row r="5">
      <c r="A5" s="54" t="s">
        <v>7</v>
      </c>
      <c r="B5" s="55" t="s">
        <v>166</v>
      </c>
      <c r="C5" s="55" t="s">
        <v>167</v>
      </c>
      <c r="D5" s="56" t="s">
        <v>168</v>
      </c>
      <c r="E5" s="56" t="s">
        <v>169</v>
      </c>
      <c r="F5" s="56" t="s">
        <v>170</v>
      </c>
      <c r="G5" s="56" t="s">
        <v>171</v>
      </c>
      <c r="H5" s="56" t="s">
        <v>172</v>
      </c>
      <c r="I5" s="56" t="s">
        <v>173</v>
      </c>
      <c r="J5" s="57" t="s">
        <v>174</v>
      </c>
      <c r="K5" s="57" t="s">
        <v>175</v>
      </c>
      <c r="L5" s="57" t="s">
        <v>176</v>
      </c>
      <c r="M5" s="58" t="s">
        <v>175</v>
      </c>
      <c r="N5" s="57" t="s">
        <v>177</v>
      </c>
      <c r="O5" s="48"/>
      <c r="P5" s="48"/>
      <c r="Q5" s="48"/>
      <c r="R5" s="48"/>
      <c r="S5" s="48"/>
      <c r="T5" s="48"/>
      <c r="U5" s="48"/>
      <c r="V5" s="48"/>
      <c r="W5" s="48"/>
      <c r="X5" s="48"/>
      <c r="Y5" s="48"/>
      <c r="Z5" s="48"/>
    </row>
    <row r="6">
      <c r="A6" s="59">
        <v>1.0</v>
      </c>
      <c r="B6" s="28" t="s">
        <v>23</v>
      </c>
      <c r="C6" s="28" t="s">
        <v>24</v>
      </c>
      <c r="D6" s="59" t="s">
        <v>178</v>
      </c>
      <c r="E6" s="59" t="s">
        <v>179</v>
      </c>
      <c r="F6" s="59" t="s">
        <v>180</v>
      </c>
      <c r="G6" s="60" t="s">
        <v>181</v>
      </c>
      <c r="H6" s="59" t="s">
        <v>182</v>
      </c>
      <c r="I6" s="59" t="s">
        <v>183</v>
      </c>
      <c r="J6" s="27" t="str">
        <f>+VLOOKUP(K6,'Anexo3. Prob e Impac'!$A$4:$B$8,2,FALSE)</f>
        <v>Muy Baja</v>
      </c>
      <c r="K6" s="61">
        <v>0.2</v>
      </c>
      <c r="L6" s="27" t="str">
        <f>+VLOOKUP(M6,'Anexo3. Prob e Impac'!$G$4:$H$8,2,FALSE)</f>
        <v>Catastrófico</v>
      </c>
      <c r="M6" s="61">
        <v>1.0</v>
      </c>
      <c r="N6" s="30" t="s">
        <v>184</v>
      </c>
      <c r="O6" s="62"/>
      <c r="P6" s="62"/>
      <c r="Q6" s="62"/>
      <c r="R6" s="62"/>
      <c r="S6" s="62"/>
      <c r="T6" s="62"/>
      <c r="U6" s="62"/>
      <c r="V6" s="62"/>
      <c r="W6" s="62"/>
      <c r="X6" s="62"/>
      <c r="Y6" s="62"/>
      <c r="Z6" s="62"/>
    </row>
    <row r="7">
      <c r="A7" s="59">
        <v>2.0</v>
      </c>
      <c r="B7" s="28" t="s">
        <v>26</v>
      </c>
      <c r="C7" s="28" t="s">
        <v>27</v>
      </c>
      <c r="D7" s="59" t="s">
        <v>178</v>
      </c>
      <c r="E7" s="59" t="s">
        <v>185</v>
      </c>
      <c r="F7" s="59" t="s">
        <v>186</v>
      </c>
      <c r="G7" s="60" t="s">
        <v>187</v>
      </c>
      <c r="H7" s="59" t="s">
        <v>188</v>
      </c>
      <c r="I7" s="59" t="s">
        <v>189</v>
      </c>
      <c r="J7" s="27" t="str">
        <f>+VLOOKUP(K7,'Anexo3. Prob e Impac'!$A$4:$B$8,2,FALSE)</f>
        <v>Baja</v>
      </c>
      <c r="K7" s="61">
        <v>0.4</v>
      </c>
      <c r="L7" s="27" t="str">
        <f>+VLOOKUP(M7,'Anexo3. Prob e Impac'!$G$4:$H$8,2,FALSE)</f>
        <v>Menor</v>
      </c>
      <c r="M7" s="61">
        <v>0.4</v>
      </c>
      <c r="N7" s="30" t="s">
        <v>190</v>
      </c>
      <c r="O7" s="48"/>
      <c r="P7" s="48"/>
      <c r="Q7" s="48"/>
      <c r="R7" s="48"/>
      <c r="S7" s="48"/>
      <c r="T7" s="48"/>
      <c r="U7" s="48"/>
      <c r="V7" s="48"/>
      <c r="W7" s="48"/>
      <c r="X7" s="48"/>
      <c r="Y7" s="48"/>
      <c r="Z7" s="48"/>
    </row>
    <row r="8">
      <c r="A8" s="63">
        <v>3.0</v>
      </c>
      <c r="B8" s="28" t="s">
        <v>31</v>
      </c>
      <c r="C8" s="28" t="s">
        <v>32</v>
      </c>
      <c r="D8" s="59" t="s">
        <v>191</v>
      </c>
      <c r="E8" s="59" t="s">
        <v>192</v>
      </c>
      <c r="F8" s="59" t="s">
        <v>193</v>
      </c>
      <c r="G8" s="60" t="s">
        <v>194</v>
      </c>
      <c r="H8" s="59" t="s">
        <v>195</v>
      </c>
      <c r="I8" s="59" t="s">
        <v>196</v>
      </c>
      <c r="J8" s="27" t="str">
        <f>+VLOOKUP(K8,'Anexo3. Prob e Impac'!$A$4:$B$8,2,FALSE)</f>
        <v>Muy Alta</v>
      </c>
      <c r="K8" s="61">
        <v>1.0</v>
      </c>
      <c r="L8" s="27" t="str">
        <f>+VLOOKUP(M8,'Anexo3. Prob e Impac'!$G$4:$H$8,2,FALSE)</f>
        <v>Catastrófico</v>
      </c>
      <c r="M8" s="61">
        <v>1.0</v>
      </c>
      <c r="N8" s="30" t="s">
        <v>184</v>
      </c>
      <c r="O8" s="48"/>
      <c r="P8" s="48"/>
      <c r="Q8" s="48"/>
      <c r="R8" s="48"/>
      <c r="S8" s="48"/>
      <c r="T8" s="48"/>
      <c r="U8" s="48"/>
      <c r="V8" s="48"/>
      <c r="W8" s="48"/>
      <c r="X8" s="48"/>
      <c r="Y8" s="48"/>
      <c r="Z8" s="48"/>
    </row>
    <row r="9">
      <c r="A9" s="64">
        <v>4.0</v>
      </c>
      <c r="B9" s="28" t="s">
        <v>35</v>
      </c>
      <c r="C9" s="28" t="s">
        <v>36</v>
      </c>
      <c r="D9" s="59" t="s">
        <v>197</v>
      </c>
      <c r="E9" s="59" t="s">
        <v>198</v>
      </c>
      <c r="F9" s="59" t="s">
        <v>199</v>
      </c>
      <c r="G9" s="60" t="s">
        <v>200</v>
      </c>
      <c r="H9" s="59" t="s">
        <v>201</v>
      </c>
      <c r="I9" s="59" t="s">
        <v>202</v>
      </c>
      <c r="J9" s="27" t="str">
        <f>+VLOOKUP(K9,'Anexo3. Prob e Impac'!$A$4:$B$8,2,FALSE)</f>
        <v>Media</v>
      </c>
      <c r="K9" s="61">
        <v>0.6</v>
      </c>
      <c r="L9" s="27" t="str">
        <f>+VLOOKUP(M9,'Anexo3. Prob e Impac'!$G$4:$H$8,2,FALSE)</f>
        <v>Mayor</v>
      </c>
      <c r="M9" s="61">
        <v>0.8</v>
      </c>
      <c r="N9" s="30" t="s">
        <v>203</v>
      </c>
      <c r="O9" s="48"/>
      <c r="P9" s="48"/>
      <c r="Q9" s="48"/>
      <c r="R9" s="48"/>
      <c r="S9" s="48"/>
      <c r="T9" s="48"/>
      <c r="U9" s="48"/>
      <c r="V9" s="48"/>
      <c r="W9" s="48"/>
      <c r="X9" s="48"/>
      <c r="Y9" s="48"/>
      <c r="Z9" s="48"/>
    </row>
    <row r="10">
      <c r="A10" s="59">
        <v>5.0</v>
      </c>
      <c r="B10" s="28" t="s">
        <v>35</v>
      </c>
      <c r="C10" s="28" t="s">
        <v>39</v>
      </c>
      <c r="D10" s="59" t="s">
        <v>204</v>
      </c>
      <c r="E10" s="59" t="s">
        <v>205</v>
      </c>
      <c r="F10" s="59" t="s">
        <v>206</v>
      </c>
      <c r="G10" s="60" t="s">
        <v>207</v>
      </c>
      <c r="H10" s="59" t="s">
        <v>208</v>
      </c>
      <c r="I10" s="59" t="s">
        <v>209</v>
      </c>
      <c r="J10" s="27" t="str">
        <f>+VLOOKUP(K10,'Anexo3. Prob e Impac'!$A$4:$B$8,2,FALSE)</f>
        <v>Muy Alta</v>
      </c>
      <c r="K10" s="61">
        <v>1.0</v>
      </c>
      <c r="L10" s="27" t="str">
        <f>+VLOOKUP(M10,'Anexo3. Prob e Impac'!$G$4:$H$8,2,FALSE)</f>
        <v>Mayor</v>
      </c>
      <c r="M10" s="61">
        <v>0.8</v>
      </c>
      <c r="N10" s="30" t="s">
        <v>203</v>
      </c>
      <c r="O10" s="48"/>
      <c r="P10" s="48"/>
      <c r="Q10" s="48"/>
      <c r="R10" s="48"/>
      <c r="S10" s="48"/>
      <c r="T10" s="48"/>
      <c r="U10" s="48"/>
      <c r="V10" s="48"/>
      <c r="W10" s="48"/>
      <c r="X10" s="48"/>
      <c r="Y10" s="48"/>
      <c r="Z10" s="48"/>
    </row>
    <row r="11">
      <c r="A11" s="65">
        <v>6.0</v>
      </c>
      <c r="B11" s="28" t="s">
        <v>35</v>
      </c>
      <c r="C11" s="28" t="s">
        <v>41</v>
      </c>
      <c r="D11" s="59" t="s">
        <v>204</v>
      </c>
      <c r="E11" s="59" t="s">
        <v>210</v>
      </c>
      <c r="F11" s="59" t="s">
        <v>211</v>
      </c>
      <c r="G11" s="60" t="s">
        <v>212</v>
      </c>
      <c r="H11" s="59" t="s">
        <v>213</v>
      </c>
      <c r="I11" s="59" t="s">
        <v>214</v>
      </c>
      <c r="J11" s="27" t="str">
        <f>+VLOOKUP(K11,'Anexo3. Prob e Impac'!$A$4:$B$8,2,FALSE)</f>
        <v>Baja</v>
      </c>
      <c r="K11" s="61">
        <v>0.4</v>
      </c>
      <c r="L11" s="27" t="str">
        <f>+VLOOKUP(M11,'Anexo3. Prob e Impac'!$G$4:$H$8,2,FALSE)</f>
        <v>Menor</v>
      </c>
      <c r="M11" s="61">
        <v>0.4</v>
      </c>
      <c r="N11" s="30" t="s">
        <v>190</v>
      </c>
      <c r="O11" s="48"/>
      <c r="P11" s="48"/>
      <c r="Q11" s="48"/>
      <c r="R11" s="48"/>
      <c r="S11" s="48"/>
      <c r="T11" s="48"/>
      <c r="U11" s="48"/>
      <c r="V11" s="48"/>
      <c r="W11" s="48"/>
      <c r="X11" s="48"/>
      <c r="Y11" s="48"/>
      <c r="Z11" s="48"/>
    </row>
    <row r="12">
      <c r="A12" s="59">
        <v>7.0</v>
      </c>
      <c r="B12" s="28" t="s">
        <v>35</v>
      </c>
      <c r="C12" s="28" t="s">
        <v>44</v>
      </c>
      <c r="D12" s="59" t="s">
        <v>215</v>
      </c>
      <c r="E12" s="59" t="s">
        <v>216</v>
      </c>
      <c r="F12" s="59" t="s">
        <v>217</v>
      </c>
      <c r="G12" s="60" t="s">
        <v>218</v>
      </c>
      <c r="H12" s="59" t="s">
        <v>219</v>
      </c>
      <c r="I12" s="59" t="s">
        <v>214</v>
      </c>
      <c r="J12" s="27" t="str">
        <f>+VLOOKUP(K12,'Anexo3. Prob e Impac'!$A$4:$B$8,2,FALSE)</f>
        <v>Baja</v>
      </c>
      <c r="K12" s="61">
        <v>0.4</v>
      </c>
      <c r="L12" s="27" t="str">
        <f>+VLOOKUP(M12,'Anexo3. Prob e Impac'!$G$4:$H$8,2,FALSE)</f>
        <v>Menor</v>
      </c>
      <c r="M12" s="61">
        <v>0.4</v>
      </c>
      <c r="N12" s="30" t="s">
        <v>190</v>
      </c>
      <c r="O12" s="48"/>
      <c r="P12" s="48"/>
      <c r="Q12" s="48"/>
      <c r="R12" s="48"/>
      <c r="S12" s="48"/>
      <c r="T12" s="48"/>
      <c r="U12" s="48"/>
      <c r="V12" s="48"/>
      <c r="W12" s="48"/>
      <c r="X12" s="48"/>
      <c r="Y12" s="48"/>
      <c r="Z12" s="48"/>
    </row>
    <row r="13">
      <c r="A13" s="59">
        <v>8.0</v>
      </c>
      <c r="B13" s="28" t="s">
        <v>35</v>
      </c>
      <c r="C13" s="28" t="s">
        <v>44</v>
      </c>
      <c r="D13" s="59" t="s">
        <v>215</v>
      </c>
      <c r="E13" s="59" t="s">
        <v>220</v>
      </c>
      <c r="F13" s="59" t="s">
        <v>221</v>
      </c>
      <c r="G13" s="60" t="s">
        <v>222</v>
      </c>
      <c r="H13" s="59" t="s">
        <v>223</v>
      </c>
      <c r="I13" s="59" t="s">
        <v>224</v>
      </c>
      <c r="J13" s="27" t="str">
        <f>+VLOOKUP(K13,'Anexo3. Prob e Impac'!$A$4:$B$8,2,FALSE)</f>
        <v>Media</v>
      </c>
      <c r="K13" s="61">
        <v>0.6</v>
      </c>
      <c r="L13" s="27" t="str">
        <f>+VLOOKUP(M13,'Anexo3. Prob e Impac'!$G$4:$H$8,2,FALSE)</f>
        <v>Moderado</v>
      </c>
      <c r="M13" s="61">
        <v>0.6</v>
      </c>
      <c r="N13" s="30" t="s">
        <v>190</v>
      </c>
      <c r="O13" s="48"/>
      <c r="P13" s="48"/>
      <c r="Q13" s="48"/>
      <c r="R13" s="48"/>
      <c r="S13" s="48"/>
      <c r="T13" s="48"/>
      <c r="U13" s="48"/>
      <c r="V13" s="48"/>
      <c r="W13" s="48"/>
      <c r="X13" s="48"/>
      <c r="Y13" s="48"/>
      <c r="Z13" s="48"/>
    </row>
    <row r="14">
      <c r="A14" s="63">
        <v>9.0</v>
      </c>
      <c r="B14" s="28" t="s">
        <v>35</v>
      </c>
      <c r="C14" s="28" t="s">
        <v>49</v>
      </c>
      <c r="D14" s="59" t="s">
        <v>215</v>
      </c>
      <c r="E14" s="59" t="s">
        <v>210</v>
      </c>
      <c r="F14" s="59" t="s">
        <v>225</v>
      </c>
      <c r="G14" s="60" t="s">
        <v>226</v>
      </c>
      <c r="H14" s="59" t="s">
        <v>227</v>
      </c>
      <c r="I14" s="59" t="s">
        <v>209</v>
      </c>
      <c r="J14" s="27" t="str">
        <f>+VLOOKUP(K14,'Anexo3. Prob e Impac'!$A$4:$B$8,2,FALSE)</f>
        <v>Muy Alta</v>
      </c>
      <c r="K14" s="61">
        <v>1.0</v>
      </c>
      <c r="L14" s="27" t="str">
        <f>+VLOOKUP(M14,'Anexo3. Prob e Impac'!$G$4:$H$8,2,FALSE)</f>
        <v>Mayor</v>
      </c>
      <c r="M14" s="61">
        <v>0.8</v>
      </c>
      <c r="N14" s="30" t="s">
        <v>203</v>
      </c>
      <c r="O14" s="48"/>
      <c r="P14" s="48"/>
      <c r="Q14" s="48"/>
      <c r="R14" s="48"/>
      <c r="S14" s="48"/>
      <c r="T14" s="48"/>
      <c r="U14" s="48"/>
      <c r="V14" s="48"/>
      <c r="W14" s="48"/>
      <c r="X14" s="48"/>
      <c r="Y14" s="48"/>
      <c r="Z14" s="48"/>
    </row>
    <row r="15">
      <c r="A15" s="59">
        <v>10.0</v>
      </c>
      <c r="B15" s="28" t="s">
        <v>35</v>
      </c>
      <c r="C15" s="28" t="s">
        <v>52</v>
      </c>
      <c r="D15" s="59" t="s">
        <v>228</v>
      </c>
      <c r="E15" s="59" t="s">
        <v>229</v>
      </c>
      <c r="F15" s="59" t="s">
        <v>230</v>
      </c>
      <c r="G15" s="60" t="s">
        <v>231</v>
      </c>
      <c r="H15" s="59" t="s">
        <v>232</v>
      </c>
      <c r="I15" s="59" t="s">
        <v>214</v>
      </c>
      <c r="J15" s="27" t="str">
        <f>+VLOOKUP(K15,'Anexo3. Prob e Impac'!$A$4:$B$8,2,FALSE)</f>
        <v>Baja</v>
      </c>
      <c r="K15" s="61">
        <v>0.4</v>
      </c>
      <c r="L15" s="27" t="str">
        <f>+VLOOKUP(M15,'Anexo3. Prob e Impac'!$G$4:$H$8,2,FALSE)</f>
        <v>Menor</v>
      </c>
      <c r="M15" s="61">
        <v>0.4</v>
      </c>
      <c r="N15" s="30" t="s">
        <v>190</v>
      </c>
      <c r="O15" s="48"/>
      <c r="P15" s="48"/>
      <c r="Q15" s="48"/>
      <c r="R15" s="48"/>
      <c r="S15" s="48"/>
      <c r="T15" s="48"/>
      <c r="U15" s="48"/>
      <c r="V15" s="48"/>
      <c r="W15" s="48"/>
      <c r="X15" s="48"/>
      <c r="Y15" s="48"/>
      <c r="Z15" s="48"/>
    </row>
    <row r="16">
      <c r="A16" s="59">
        <v>11.0</v>
      </c>
      <c r="B16" s="28" t="s">
        <v>35</v>
      </c>
      <c r="C16" s="28" t="s">
        <v>55</v>
      </c>
      <c r="D16" s="59" t="s">
        <v>233</v>
      </c>
      <c r="E16" s="59" t="s">
        <v>234</v>
      </c>
      <c r="F16" s="59" t="s">
        <v>235</v>
      </c>
      <c r="G16" s="60" t="s">
        <v>236</v>
      </c>
      <c r="H16" s="59" t="s">
        <v>219</v>
      </c>
      <c r="I16" s="59" t="s">
        <v>237</v>
      </c>
      <c r="J16" s="27" t="str">
        <f>+VLOOKUP(K16,'Anexo3. Prob e Impac'!$A$4:$B$8,2,FALSE)</f>
        <v>Alta</v>
      </c>
      <c r="K16" s="61">
        <v>0.8</v>
      </c>
      <c r="L16" s="27" t="str">
        <f>+VLOOKUP(M16,'Anexo3. Prob e Impac'!$G$4:$H$8,2,FALSE)</f>
        <v>Moderado</v>
      </c>
      <c r="M16" s="61">
        <v>0.6</v>
      </c>
      <c r="N16" s="30" t="s">
        <v>203</v>
      </c>
      <c r="O16" s="48"/>
      <c r="P16" s="48"/>
      <c r="Q16" s="48"/>
      <c r="R16" s="48"/>
      <c r="S16" s="48"/>
      <c r="T16" s="48"/>
      <c r="U16" s="48"/>
      <c r="V16" s="48"/>
      <c r="W16" s="48"/>
      <c r="X16" s="48"/>
      <c r="Y16" s="48"/>
      <c r="Z16" s="48"/>
    </row>
    <row r="17">
      <c r="A17" s="63">
        <v>12.0</v>
      </c>
      <c r="B17" s="59" t="s">
        <v>58</v>
      </c>
      <c r="C17" s="28" t="s">
        <v>59</v>
      </c>
      <c r="D17" s="59" t="s">
        <v>238</v>
      </c>
      <c r="E17" s="59" t="s">
        <v>239</v>
      </c>
      <c r="F17" s="59" t="s">
        <v>240</v>
      </c>
      <c r="G17" s="60" t="s">
        <v>241</v>
      </c>
      <c r="H17" s="59" t="s">
        <v>242</v>
      </c>
      <c r="I17" s="59">
        <v>2.0</v>
      </c>
      <c r="J17" s="27" t="str">
        <f>+VLOOKUP(K17,'Anexo3. Prob e Impac'!$A$4:$B$8,2,FALSE)</f>
        <v>Media</v>
      </c>
      <c r="K17" s="61">
        <v>0.6</v>
      </c>
      <c r="L17" s="27" t="str">
        <f>+VLOOKUP(M17,'Anexo3. Prob e Impac'!$G$4:$H$8,2,FALSE)</f>
        <v>Mayor</v>
      </c>
      <c r="M17" s="61">
        <v>0.8</v>
      </c>
      <c r="N17" s="30" t="s">
        <v>203</v>
      </c>
      <c r="O17" s="48"/>
      <c r="P17" s="48"/>
      <c r="Q17" s="48"/>
      <c r="R17" s="48"/>
      <c r="S17" s="48"/>
      <c r="T17" s="48"/>
      <c r="U17" s="48"/>
      <c r="V17" s="48"/>
      <c r="W17" s="48"/>
      <c r="X17" s="48"/>
      <c r="Y17" s="48"/>
      <c r="Z17" s="48"/>
    </row>
    <row r="18">
      <c r="A18" s="59">
        <v>13.0</v>
      </c>
      <c r="B18" s="59" t="s">
        <v>58</v>
      </c>
      <c r="C18" s="28" t="s">
        <v>59</v>
      </c>
      <c r="D18" s="59" t="s">
        <v>243</v>
      </c>
      <c r="E18" s="66" t="s">
        <v>239</v>
      </c>
      <c r="F18" s="59" t="s">
        <v>244</v>
      </c>
      <c r="G18" s="60" t="s">
        <v>245</v>
      </c>
      <c r="H18" s="59" t="s">
        <v>242</v>
      </c>
      <c r="I18" s="59">
        <v>2.0</v>
      </c>
      <c r="J18" s="27" t="str">
        <f>+VLOOKUP(K18,'Anexo3. Prob e Impac'!$A$4:$B$8,2,FALSE)</f>
        <v>Media</v>
      </c>
      <c r="K18" s="61">
        <v>0.6</v>
      </c>
      <c r="L18" s="27" t="str">
        <f>+VLOOKUP(M18,'Anexo3. Prob e Impac'!$G$4:$H$8,2,FALSE)</f>
        <v>Moderado</v>
      </c>
      <c r="M18" s="61">
        <v>0.6</v>
      </c>
      <c r="N18" s="30" t="s">
        <v>190</v>
      </c>
      <c r="O18" s="48"/>
      <c r="P18" s="48"/>
      <c r="Q18" s="48"/>
      <c r="R18" s="48"/>
      <c r="S18" s="48"/>
      <c r="T18" s="48"/>
      <c r="U18" s="48"/>
      <c r="V18" s="48"/>
      <c r="W18" s="48"/>
      <c r="X18" s="48"/>
      <c r="Y18" s="48"/>
      <c r="Z18" s="48"/>
    </row>
    <row r="19">
      <c r="A19" s="59">
        <v>14.0</v>
      </c>
      <c r="B19" s="59" t="s">
        <v>62</v>
      </c>
      <c r="C19" s="28" t="s">
        <v>63</v>
      </c>
      <c r="D19" s="28" t="s">
        <v>246</v>
      </c>
      <c r="E19" s="59" t="s">
        <v>247</v>
      </c>
      <c r="F19" s="59" t="s">
        <v>248</v>
      </c>
      <c r="G19" s="60" t="s">
        <v>249</v>
      </c>
      <c r="H19" s="59" t="s">
        <v>242</v>
      </c>
      <c r="I19" s="59">
        <v>1680.0</v>
      </c>
      <c r="J19" s="27" t="str">
        <f>+VLOOKUP(K19,'Anexo3. Prob e Impac'!$A$4:$B$8,2,FALSE)</f>
        <v>Alta</v>
      </c>
      <c r="K19" s="61">
        <v>0.8</v>
      </c>
      <c r="L19" s="27" t="str">
        <f>+VLOOKUP(M19,'Anexo3. Prob e Impac'!$G$4:$H$8,2,FALSE)</f>
        <v>Catastrófico</v>
      </c>
      <c r="M19" s="61">
        <v>1.0</v>
      </c>
      <c r="N19" s="30" t="s">
        <v>184</v>
      </c>
      <c r="O19" s="48"/>
      <c r="P19" s="48"/>
      <c r="Q19" s="48"/>
      <c r="R19" s="48"/>
      <c r="S19" s="48"/>
      <c r="T19" s="48"/>
      <c r="U19" s="48"/>
      <c r="V19" s="48"/>
      <c r="W19" s="48"/>
      <c r="X19" s="48"/>
      <c r="Y19" s="48"/>
      <c r="Z19" s="48"/>
    </row>
    <row r="20">
      <c r="A20" s="63">
        <v>15.0</v>
      </c>
      <c r="B20" s="59" t="s">
        <v>62</v>
      </c>
      <c r="C20" s="28" t="s">
        <v>63</v>
      </c>
      <c r="D20" s="28" t="s">
        <v>246</v>
      </c>
      <c r="E20" s="59" t="s">
        <v>247</v>
      </c>
      <c r="F20" s="59" t="s">
        <v>250</v>
      </c>
      <c r="G20" s="60" t="s">
        <v>251</v>
      </c>
      <c r="H20" s="59" t="s">
        <v>242</v>
      </c>
      <c r="I20" s="59">
        <v>1680.0</v>
      </c>
      <c r="J20" s="27" t="str">
        <f>+VLOOKUP(K20,'Anexo3. Prob e Impac'!$A$4:$B$8,2,FALSE)</f>
        <v>Alta</v>
      </c>
      <c r="K20" s="61">
        <v>0.8</v>
      </c>
      <c r="L20" s="27" t="str">
        <f>+VLOOKUP(M20,'Anexo3. Prob e Impac'!$G$4:$H$8,2,FALSE)</f>
        <v>Catastrófico</v>
      </c>
      <c r="M20" s="61">
        <v>1.0</v>
      </c>
      <c r="N20" s="30" t="s">
        <v>184</v>
      </c>
      <c r="O20" s="48"/>
      <c r="P20" s="48"/>
      <c r="Q20" s="48"/>
      <c r="R20" s="48"/>
      <c r="S20" s="48"/>
      <c r="T20" s="48"/>
      <c r="U20" s="48"/>
      <c r="V20" s="48"/>
      <c r="W20" s="48"/>
      <c r="X20" s="48"/>
      <c r="Y20" s="48"/>
      <c r="Z20" s="48"/>
    </row>
    <row r="21" ht="15.75" customHeight="1">
      <c r="A21" s="59">
        <v>16.0</v>
      </c>
      <c r="B21" s="28" t="s">
        <v>58</v>
      </c>
      <c r="C21" s="28" t="s">
        <v>70</v>
      </c>
      <c r="D21" s="67" t="s">
        <v>252</v>
      </c>
      <c r="E21" s="67" t="s">
        <v>253</v>
      </c>
      <c r="F21" s="67" t="s">
        <v>254</v>
      </c>
      <c r="G21" s="68" t="s">
        <v>255</v>
      </c>
      <c r="H21" s="67" t="s">
        <v>208</v>
      </c>
      <c r="I21" s="69" t="s">
        <v>256</v>
      </c>
      <c r="J21" s="27" t="s">
        <v>257</v>
      </c>
      <c r="K21" s="61">
        <v>1.0</v>
      </c>
      <c r="L21" s="70" t="s">
        <v>258</v>
      </c>
      <c r="M21" s="61">
        <v>0.8</v>
      </c>
      <c r="N21" s="30" t="s">
        <v>203</v>
      </c>
      <c r="O21" s="48"/>
      <c r="P21" s="48"/>
      <c r="Q21" s="48"/>
      <c r="R21" s="48"/>
      <c r="S21" s="48"/>
      <c r="T21" s="48"/>
      <c r="U21" s="48"/>
      <c r="V21" s="48"/>
      <c r="W21" s="48"/>
      <c r="X21" s="48"/>
      <c r="Y21" s="48"/>
      <c r="Z21" s="48"/>
    </row>
    <row r="22" ht="15.75" customHeight="1">
      <c r="A22" s="59">
        <v>17.0</v>
      </c>
      <c r="B22" s="59" t="s">
        <v>58</v>
      </c>
      <c r="C22" s="28" t="s">
        <v>70</v>
      </c>
      <c r="D22" s="28" t="s">
        <v>259</v>
      </c>
      <c r="E22" s="59" t="s">
        <v>260</v>
      </c>
      <c r="F22" s="59" t="s">
        <v>261</v>
      </c>
      <c r="G22" s="60" t="s">
        <v>262</v>
      </c>
      <c r="H22" s="59" t="s">
        <v>208</v>
      </c>
      <c r="I22" s="59" t="s">
        <v>263</v>
      </c>
      <c r="J22" s="27" t="str">
        <f>+VLOOKUP(K22,'Anexo3. Prob e Impac'!$A$4:$B$8,2,FALSE)</f>
        <v>Muy Alta</v>
      </c>
      <c r="K22" s="61">
        <v>1.0</v>
      </c>
      <c r="L22" s="27" t="str">
        <f>+VLOOKUP(M22,'Anexo3. Prob e Impac'!$G$4:$H$8,2,FALSE)</f>
        <v>Mayor</v>
      </c>
      <c r="M22" s="61">
        <v>0.8</v>
      </c>
      <c r="N22" s="30" t="s">
        <v>203</v>
      </c>
      <c r="O22" s="48"/>
      <c r="P22" s="48"/>
      <c r="Q22" s="48"/>
      <c r="R22" s="48"/>
      <c r="S22" s="48"/>
      <c r="T22" s="48"/>
      <c r="U22" s="48"/>
      <c r="V22" s="48"/>
      <c r="W22" s="48"/>
      <c r="X22" s="48"/>
      <c r="Y22" s="48"/>
      <c r="Z22" s="48"/>
    </row>
    <row r="23" ht="15.75" customHeight="1">
      <c r="A23" s="63">
        <v>18.0</v>
      </c>
      <c r="B23" s="59" t="s">
        <v>58</v>
      </c>
      <c r="C23" s="28" t="s">
        <v>70</v>
      </c>
      <c r="D23" s="28" t="s">
        <v>259</v>
      </c>
      <c r="E23" s="59" t="s">
        <v>264</v>
      </c>
      <c r="F23" s="59" t="s">
        <v>265</v>
      </c>
      <c r="G23" s="60" t="s">
        <v>266</v>
      </c>
      <c r="H23" s="60" t="s">
        <v>213</v>
      </c>
      <c r="I23" s="59" t="s">
        <v>267</v>
      </c>
      <c r="J23" s="27" t="str">
        <f>+VLOOKUP(K23,'Anexo3. Prob e Impac'!$A$4:$B$8,2,FALSE)</f>
        <v>Muy Alta</v>
      </c>
      <c r="K23" s="61">
        <v>1.0</v>
      </c>
      <c r="L23" s="27" t="str">
        <f>+VLOOKUP(M23,'Anexo3. Prob e Impac'!$G$4:$H$8,2,FALSE)</f>
        <v>Mayor</v>
      </c>
      <c r="M23" s="61">
        <v>0.8</v>
      </c>
      <c r="N23" s="30" t="s">
        <v>203</v>
      </c>
      <c r="O23" s="48"/>
      <c r="P23" s="48"/>
      <c r="Q23" s="48"/>
      <c r="R23" s="48"/>
      <c r="S23" s="48"/>
      <c r="T23" s="48"/>
      <c r="U23" s="48"/>
      <c r="V23" s="48"/>
      <c r="W23" s="48"/>
      <c r="X23" s="48"/>
      <c r="Y23" s="48"/>
      <c r="Z23" s="48"/>
    </row>
    <row r="24" ht="15.75" customHeight="1">
      <c r="A24" s="59">
        <v>19.0</v>
      </c>
      <c r="B24" s="59" t="s">
        <v>62</v>
      </c>
      <c r="C24" s="28" t="s">
        <v>75</v>
      </c>
      <c r="D24" s="28" t="s">
        <v>268</v>
      </c>
      <c r="E24" s="59" t="s">
        <v>269</v>
      </c>
      <c r="F24" s="59" t="s">
        <v>269</v>
      </c>
      <c r="G24" s="60" t="s">
        <v>270</v>
      </c>
      <c r="H24" s="59" t="s">
        <v>208</v>
      </c>
      <c r="I24" s="59" t="s">
        <v>271</v>
      </c>
      <c r="J24" s="27" t="str">
        <f>+VLOOKUP(K24,'Anexo3. Prob e Impac'!$A$4:$B$8,2,FALSE)</f>
        <v>Baja</v>
      </c>
      <c r="K24" s="61">
        <v>0.4</v>
      </c>
      <c r="L24" s="27" t="str">
        <f>+VLOOKUP(M24,'Anexo3. Prob e Impac'!$G$4:$H$8,2,FALSE)</f>
        <v>Menor</v>
      </c>
      <c r="M24" s="61">
        <v>0.4</v>
      </c>
      <c r="N24" s="30" t="s">
        <v>190</v>
      </c>
      <c r="O24" s="48"/>
      <c r="P24" s="48"/>
      <c r="Q24" s="48"/>
      <c r="R24" s="48"/>
      <c r="S24" s="48"/>
      <c r="T24" s="48"/>
      <c r="U24" s="48"/>
      <c r="V24" s="48"/>
      <c r="W24" s="48"/>
      <c r="X24" s="48"/>
      <c r="Y24" s="48"/>
      <c r="Z24" s="48"/>
    </row>
    <row r="25" ht="15.75" customHeight="1">
      <c r="A25" s="59">
        <v>20.0</v>
      </c>
      <c r="B25" s="59" t="s">
        <v>77</v>
      </c>
      <c r="C25" s="28" t="s">
        <v>78</v>
      </c>
      <c r="D25" s="28" t="s">
        <v>204</v>
      </c>
      <c r="E25" s="59" t="s">
        <v>272</v>
      </c>
      <c r="F25" s="59" t="s">
        <v>273</v>
      </c>
      <c r="G25" s="60" t="s">
        <v>274</v>
      </c>
      <c r="H25" s="60" t="s">
        <v>275</v>
      </c>
      <c r="I25" s="59" t="s">
        <v>276</v>
      </c>
      <c r="J25" s="27" t="str">
        <f>+VLOOKUP(K25,'Anexo3. Prob e Impac'!$A$4:$B$8,2,FALSE)</f>
        <v>Muy Baja</v>
      </c>
      <c r="K25" s="61">
        <v>0.2</v>
      </c>
      <c r="L25" s="27" t="str">
        <f>+VLOOKUP(M25,'Anexo3. Prob e Impac'!$G$4:$H$8,2,FALSE)</f>
        <v>Menor</v>
      </c>
      <c r="M25" s="61">
        <v>0.4</v>
      </c>
      <c r="N25" s="30" t="s">
        <v>277</v>
      </c>
      <c r="O25" s="48"/>
      <c r="P25" s="48"/>
      <c r="Q25" s="48"/>
      <c r="R25" s="48"/>
      <c r="S25" s="48"/>
      <c r="T25" s="48"/>
      <c r="U25" s="48"/>
      <c r="V25" s="48"/>
      <c r="W25" s="48"/>
      <c r="X25" s="48"/>
      <c r="Y25" s="48"/>
      <c r="Z25" s="48"/>
    </row>
    <row r="26" ht="15.75" customHeight="1">
      <c r="A26" s="63">
        <v>21.0</v>
      </c>
      <c r="B26" s="59" t="s">
        <v>77</v>
      </c>
      <c r="C26" s="28" t="s">
        <v>80</v>
      </c>
      <c r="D26" s="28" t="s">
        <v>278</v>
      </c>
      <c r="E26" s="59" t="s">
        <v>279</v>
      </c>
      <c r="F26" s="59" t="s">
        <v>280</v>
      </c>
      <c r="G26" s="60" t="s">
        <v>281</v>
      </c>
      <c r="H26" s="59" t="s">
        <v>208</v>
      </c>
      <c r="I26" s="59">
        <v>129600.0</v>
      </c>
      <c r="J26" s="27" t="str">
        <f>+VLOOKUP(K26,'Anexo3. Prob e Impac'!$A$4:$B$8,2,FALSE)</f>
        <v>Muy Alta</v>
      </c>
      <c r="K26" s="61">
        <v>1.0</v>
      </c>
      <c r="L26" s="27" t="str">
        <f>+VLOOKUP(M26,'Anexo3. Prob e Impac'!$G$4:$H$8,2,FALSE)</f>
        <v>Catastrófico</v>
      </c>
      <c r="M26" s="61">
        <v>1.0</v>
      </c>
      <c r="N26" s="30" t="s">
        <v>184</v>
      </c>
      <c r="O26" s="48"/>
      <c r="P26" s="48"/>
      <c r="Q26" s="48"/>
      <c r="R26" s="48"/>
      <c r="S26" s="48"/>
      <c r="T26" s="48"/>
      <c r="U26" s="48"/>
      <c r="V26" s="48"/>
      <c r="W26" s="48"/>
      <c r="X26" s="48"/>
      <c r="Y26" s="48"/>
      <c r="Z26" s="48"/>
    </row>
    <row r="27" ht="15.75" customHeight="1">
      <c r="A27" s="59">
        <v>22.0</v>
      </c>
      <c r="B27" s="59" t="s">
        <v>77</v>
      </c>
      <c r="C27" s="28" t="s">
        <v>82</v>
      </c>
      <c r="D27" s="28" t="s">
        <v>278</v>
      </c>
      <c r="E27" s="59" t="s">
        <v>282</v>
      </c>
      <c r="F27" s="59" t="s">
        <v>283</v>
      </c>
      <c r="G27" s="60" t="s">
        <v>284</v>
      </c>
      <c r="H27" s="59" t="s">
        <v>208</v>
      </c>
      <c r="I27" s="59" t="s">
        <v>285</v>
      </c>
      <c r="J27" s="27" t="str">
        <f>+VLOOKUP(K27,'Anexo3. Prob e Impac'!$A$4:$B$8,2,FALSE)</f>
        <v>Muy Alta</v>
      </c>
      <c r="K27" s="61">
        <v>1.0</v>
      </c>
      <c r="L27" s="27" t="str">
        <f>+VLOOKUP(M27,'Anexo3. Prob e Impac'!$G$4:$H$8,2,FALSE)</f>
        <v>Mayor</v>
      </c>
      <c r="M27" s="61">
        <v>0.8</v>
      </c>
      <c r="N27" s="30" t="s">
        <v>203</v>
      </c>
      <c r="O27" s="48"/>
      <c r="P27" s="48"/>
      <c r="Q27" s="48"/>
      <c r="R27" s="48"/>
      <c r="S27" s="48"/>
      <c r="T27" s="48"/>
      <c r="U27" s="48"/>
      <c r="V27" s="48"/>
      <c r="W27" s="48"/>
      <c r="X27" s="48"/>
      <c r="Y27" s="48"/>
      <c r="Z27" s="48"/>
    </row>
    <row r="28" ht="15.75" customHeight="1">
      <c r="A28" s="59">
        <v>23.0</v>
      </c>
      <c r="B28" s="59" t="s">
        <v>77</v>
      </c>
      <c r="C28" s="28" t="s">
        <v>82</v>
      </c>
      <c r="D28" s="28" t="s">
        <v>278</v>
      </c>
      <c r="E28" s="59" t="s">
        <v>286</v>
      </c>
      <c r="F28" s="59" t="s">
        <v>287</v>
      </c>
      <c r="G28" s="60" t="s">
        <v>288</v>
      </c>
      <c r="H28" s="59" t="s">
        <v>208</v>
      </c>
      <c r="I28" s="59" t="s">
        <v>289</v>
      </c>
      <c r="J28" s="27" t="str">
        <f>+VLOOKUP(K28,'Anexo3. Prob e Impac'!$A$4:$B$8,2,FALSE)</f>
        <v>Alta</v>
      </c>
      <c r="K28" s="61">
        <v>0.8</v>
      </c>
      <c r="L28" s="27" t="str">
        <f>+VLOOKUP(M28,'Anexo3. Prob e Impac'!$G$4:$H$8,2,FALSE)</f>
        <v>Moderado</v>
      </c>
      <c r="M28" s="61">
        <v>0.6</v>
      </c>
      <c r="N28" s="30" t="s">
        <v>203</v>
      </c>
      <c r="O28" s="48"/>
      <c r="P28" s="48"/>
      <c r="Q28" s="48"/>
      <c r="R28" s="48"/>
      <c r="S28" s="48"/>
      <c r="T28" s="48"/>
      <c r="U28" s="48"/>
      <c r="V28" s="48"/>
      <c r="W28" s="48"/>
      <c r="X28" s="48"/>
      <c r="Y28" s="48"/>
      <c r="Z28" s="48"/>
    </row>
    <row r="29" ht="15.75" customHeight="1">
      <c r="A29" s="63">
        <v>24.0</v>
      </c>
      <c r="B29" s="59" t="s">
        <v>62</v>
      </c>
      <c r="C29" s="28" t="s">
        <v>85</v>
      </c>
      <c r="D29" s="28" t="s">
        <v>290</v>
      </c>
      <c r="E29" s="59" t="s">
        <v>291</v>
      </c>
      <c r="F29" s="59" t="s">
        <v>292</v>
      </c>
      <c r="G29" s="60" t="s">
        <v>293</v>
      </c>
      <c r="H29" s="27" t="s">
        <v>294</v>
      </c>
      <c r="I29" s="59" t="s">
        <v>295</v>
      </c>
      <c r="J29" s="27" t="str">
        <f>+VLOOKUP(K29,'Anexo3. Prob e Impac'!$A$4:$B$8,2,FALSE)</f>
        <v>Muy Alta</v>
      </c>
      <c r="K29" s="61">
        <v>1.0</v>
      </c>
      <c r="L29" s="27" t="str">
        <f>+VLOOKUP(M29,'Anexo3. Prob e Impac'!$G$4:$H$8,2,FALSE)</f>
        <v>Catastrófico</v>
      </c>
      <c r="M29" s="61">
        <v>1.0</v>
      </c>
      <c r="N29" s="30" t="s">
        <v>184</v>
      </c>
      <c r="O29" s="48"/>
      <c r="P29" s="48"/>
      <c r="Q29" s="48"/>
      <c r="R29" s="48"/>
      <c r="S29" s="48"/>
      <c r="T29" s="48"/>
      <c r="U29" s="48"/>
      <c r="V29" s="48"/>
      <c r="W29" s="48"/>
      <c r="X29" s="48"/>
      <c r="Y29" s="48"/>
      <c r="Z29" s="48"/>
    </row>
    <row r="30" ht="15.75" customHeight="1">
      <c r="A30" s="59">
        <v>25.0</v>
      </c>
      <c r="B30" s="59" t="s">
        <v>77</v>
      </c>
      <c r="C30" s="28" t="s">
        <v>87</v>
      </c>
      <c r="D30" s="28" t="s">
        <v>296</v>
      </c>
      <c r="E30" s="59" t="s">
        <v>297</v>
      </c>
      <c r="F30" s="59" t="s">
        <v>298</v>
      </c>
      <c r="G30" s="60" t="s">
        <v>299</v>
      </c>
      <c r="H30" s="59" t="s">
        <v>208</v>
      </c>
      <c r="I30" s="59">
        <v>6096.0</v>
      </c>
      <c r="J30" s="27" t="str">
        <f>+VLOOKUP(K30,'Anexo3. Prob e Impac'!$A$4:$B$8,2,FALSE)</f>
        <v>Muy Alta</v>
      </c>
      <c r="K30" s="61">
        <v>1.0</v>
      </c>
      <c r="L30" s="27" t="str">
        <f>+VLOOKUP(M30,'Anexo3. Prob e Impac'!$G$4:$H$8,2,FALSE)</f>
        <v>Menor</v>
      </c>
      <c r="M30" s="61">
        <v>0.4</v>
      </c>
      <c r="N30" s="30" t="s">
        <v>203</v>
      </c>
      <c r="O30" s="48"/>
      <c r="P30" s="48"/>
      <c r="Q30" s="48"/>
      <c r="R30" s="48"/>
      <c r="S30" s="48"/>
      <c r="T30" s="48"/>
      <c r="U30" s="48"/>
      <c r="V30" s="48"/>
      <c r="W30" s="48"/>
      <c r="X30" s="48"/>
      <c r="Y30" s="48"/>
      <c r="Z30" s="48"/>
    </row>
    <row r="31" ht="15.75" customHeight="1">
      <c r="A31" s="59">
        <v>26.0</v>
      </c>
      <c r="B31" s="59" t="s">
        <v>89</v>
      </c>
      <c r="C31" s="28" t="s">
        <v>90</v>
      </c>
      <c r="D31" s="28" t="s">
        <v>300</v>
      </c>
      <c r="E31" s="59" t="s">
        <v>301</v>
      </c>
      <c r="F31" s="59" t="s">
        <v>302</v>
      </c>
      <c r="G31" s="60" t="s">
        <v>303</v>
      </c>
      <c r="H31" s="60" t="s">
        <v>219</v>
      </c>
      <c r="I31" s="59" t="s">
        <v>304</v>
      </c>
      <c r="J31" s="27" t="str">
        <f>+VLOOKUP(K31,'Anexo3. Prob e Impac'!$A$4:$B$8,2,FALSE)</f>
        <v>Muy Alta</v>
      </c>
      <c r="K31" s="61">
        <v>1.0</v>
      </c>
      <c r="L31" s="27" t="str">
        <f>+VLOOKUP(M31,'Anexo3. Prob e Impac'!$G$4:$H$8,2,FALSE)</f>
        <v>Mayor</v>
      </c>
      <c r="M31" s="61">
        <v>0.8</v>
      </c>
      <c r="N31" s="30" t="s">
        <v>203</v>
      </c>
      <c r="O31" s="48"/>
      <c r="P31" s="48"/>
      <c r="Q31" s="48"/>
      <c r="R31" s="48"/>
      <c r="S31" s="48"/>
      <c r="T31" s="48"/>
      <c r="U31" s="48"/>
      <c r="V31" s="48"/>
      <c r="W31" s="48"/>
      <c r="X31" s="48"/>
      <c r="Y31" s="48"/>
      <c r="Z31" s="48"/>
    </row>
    <row r="32" ht="15.75" customHeight="1">
      <c r="A32" s="63">
        <v>27.0</v>
      </c>
      <c r="B32" s="59" t="s">
        <v>62</v>
      </c>
      <c r="C32" s="28" t="s">
        <v>67</v>
      </c>
      <c r="D32" s="28" t="s">
        <v>305</v>
      </c>
      <c r="E32" s="59" t="s">
        <v>306</v>
      </c>
      <c r="F32" s="59" t="s">
        <v>307</v>
      </c>
      <c r="G32" s="60" t="s">
        <v>308</v>
      </c>
      <c r="H32" s="60" t="s">
        <v>309</v>
      </c>
      <c r="I32" s="59" t="s">
        <v>310</v>
      </c>
      <c r="J32" s="27" t="str">
        <f>+VLOOKUP(K32,'Anexo3. Prob e Impac'!$A$4:$B$8,2,FALSE)</f>
        <v>Alta</v>
      </c>
      <c r="K32" s="61">
        <v>0.8</v>
      </c>
      <c r="L32" s="27" t="str">
        <f>+VLOOKUP(M32,'Anexo3. Prob e Impac'!$G$4:$H$8,2,FALSE)</f>
        <v>Catastrófico</v>
      </c>
      <c r="M32" s="61">
        <v>1.0</v>
      </c>
      <c r="N32" s="30" t="s">
        <v>184</v>
      </c>
      <c r="O32" s="48"/>
      <c r="P32" s="48"/>
      <c r="Q32" s="48"/>
      <c r="R32" s="48"/>
      <c r="S32" s="48"/>
      <c r="T32" s="48"/>
      <c r="U32" s="48"/>
      <c r="V32" s="48"/>
      <c r="W32" s="48"/>
      <c r="X32" s="48"/>
      <c r="Y32" s="48"/>
      <c r="Z32" s="48"/>
    </row>
    <row r="33" ht="15.75" customHeight="1">
      <c r="A33" s="59">
        <v>28.0</v>
      </c>
      <c r="B33" s="59" t="s">
        <v>23</v>
      </c>
      <c r="C33" s="28" t="s">
        <v>96</v>
      </c>
      <c r="D33" s="28" t="s">
        <v>178</v>
      </c>
      <c r="E33" s="59" t="s">
        <v>311</v>
      </c>
      <c r="F33" s="59" t="s">
        <v>312</v>
      </c>
      <c r="G33" s="60" t="s">
        <v>313</v>
      </c>
      <c r="H33" s="60" t="s">
        <v>182</v>
      </c>
      <c r="I33" s="59" t="s">
        <v>314</v>
      </c>
      <c r="J33" s="27" t="str">
        <f>+VLOOKUP(K33,'Anexo3. Prob e Impac'!$A$4:$B$8,2,FALSE)</f>
        <v>Media</v>
      </c>
      <c r="K33" s="61">
        <v>0.6</v>
      </c>
      <c r="L33" s="27" t="str">
        <f>+VLOOKUP(M33,'Anexo3. Prob e Impac'!$G$4:$H$8,2,FALSE)</f>
        <v>Moderado</v>
      </c>
      <c r="M33" s="61">
        <v>0.6</v>
      </c>
      <c r="N33" s="30" t="s">
        <v>190</v>
      </c>
      <c r="O33" s="48"/>
      <c r="P33" s="48"/>
      <c r="Q33" s="48"/>
      <c r="R33" s="48"/>
      <c r="S33" s="48"/>
      <c r="T33" s="48"/>
      <c r="U33" s="48"/>
      <c r="V33" s="48"/>
      <c r="W33" s="48"/>
      <c r="X33" s="48"/>
      <c r="Y33" s="48"/>
      <c r="Z33" s="48"/>
    </row>
    <row r="34" ht="15.75" customHeight="1">
      <c r="A34" s="59">
        <v>29.0</v>
      </c>
      <c r="B34" s="59" t="s">
        <v>77</v>
      </c>
      <c r="C34" s="28" t="s">
        <v>99</v>
      </c>
      <c r="D34" s="28" t="s">
        <v>315</v>
      </c>
      <c r="E34" s="59" t="s">
        <v>316</v>
      </c>
      <c r="F34" s="59" t="s">
        <v>317</v>
      </c>
      <c r="G34" s="60" t="s">
        <v>318</v>
      </c>
      <c r="H34" s="59" t="s">
        <v>208</v>
      </c>
      <c r="I34" s="59">
        <v>129600.0</v>
      </c>
      <c r="J34" s="27" t="str">
        <f>+VLOOKUP(K34,'Anexo3. Prob e Impac'!$A$4:$B$8,2,FALSE)</f>
        <v>Muy Alta</v>
      </c>
      <c r="K34" s="61">
        <v>1.0</v>
      </c>
      <c r="L34" s="27" t="str">
        <f>+VLOOKUP(M34,'Anexo3. Prob e Impac'!$G$4:$H$8,2,FALSE)</f>
        <v>Catastrófico</v>
      </c>
      <c r="M34" s="61">
        <v>1.0</v>
      </c>
      <c r="N34" s="30" t="s">
        <v>184</v>
      </c>
      <c r="O34" s="48"/>
      <c r="P34" s="48"/>
      <c r="Q34" s="48"/>
      <c r="R34" s="48"/>
      <c r="S34" s="48"/>
      <c r="T34" s="48"/>
      <c r="U34" s="48"/>
      <c r="V34" s="48"/>
      <c r="W34" s="48"/>
      <c r="X34" s="48"/>
      <c r="Y34" s="48"/>
      <c r="Z34" s="48"/>
    </row>
    <row r="35" ht="15.75" customHeight="1">
      <c r="A35" s="63">
        <v>30.0</v>
      </c>
      <c r="B35" s="59" t="s">
        <v>77</v>
      </c>
      <c r="C35" s="28" t="s">
        <v>99</v>
      </c>
      <c r="D35" s="28" t="s">
        <v>319</v>
      </c>
      <c r="E35" s="59" t="s">
        <v>316</v>
      </c>
      <c r="F35" s="59" t="s">
        <v>320</v>
      </c>
      <c r="G35" s="60" t="s">
        <v>318</v>
      </c>
      <c r="H35" s="59" t="s">
        <v>208</v>
      </c>
      <c r="I35" s="59">
        <v>129600.0</v>
      </c>
      <c r="J35" s="27" t="str">
        <f>+VLOOKUP(K35,'Anexo3. Prob e Impac'!$A$4:$B$8,2,FALSE)</f>
        <v>Muy Alta</v>
      </c>
      <c r="K35" s="61">
        <v>1.0</v>
      </c>
      <c r="L35" s="27" t="str">
        <f>+VLOOKUP(M35,'Anexo3. Prob e Impac'!$G$4:$H$8,2,FALSE)</f>
        <v>Catastrófico</v>
      </c>
      <c r="M35" s="61">
        <v>1.0</v>
      </c>
      <c r="N35" s="30" t="s">
        <v>184</v>
      </c>
      <c r="O35" s="48"/>
      <c r="P35" s="48"/>
      <c r="Q35" s="48"/>
      <c r="R35" s="48"/>
      <c r="S35" s="48"/>
      <c r="T35" s="48"/>
      <c r="U35" s="48"/>
      <c r="V35" s="48"/>
      <c r="W35" s="48"/>
      <c r="X35" s="48"/>
      <c r="Y35" s="48"/>
      <c r="Z35" s="48"/>
    </row>
    <row r="36" ht="15.75" customHeight="1">
      <c r="A36" s="59">
        <v>31.0</v>
      </c>
      <c r="B36" s="59" t="s">
        <v>102</v>
      </c>
      <c r="C36" s="28" t="s">
        <v>103</v>
      </c>
      <c r="D36" s="28" t="s">
        <v>321</v>
      </c>
      <c r="E36" s="59" t="s">
        <v>322</v>
      </c>
      <c r="F36" s="59" t="s">
        <v>323</v>
      </c>
      <c r="G36" s="60" t="s">
        <v>324</v>
      </c>
      <c r="H36" s="60" t="s">
        <v>325</v>
      </c>
      <c r="I36" s="59">
        <v>7200.0</v>
      </c>
      <c r="J36" s="27" t="str">
        <f>+VLOOKUP(K36,'Anexo3. Prob e Impac'!$A$4:$B$8,2,FALSE)</f>
        <v>Muy Alta</v>
      </c>
      <c r="K36" s="61">
        <v>1.0</v>
      </c>
      <c r="L36" s="27" t="str">
        <f>+VLOOKUP(M36,'Anexo3. Prob e Impac'!$G$4:$H$8,2,FALSE)</f>
        <v>Moderado</v>
      </c>
      <c r="M36" s="61">
        <v>0.6</v>
      </c>
      <c r="N36" s="30" t="s">
        <v>203</v>
      </c>
      <c r="O36" s="48"/>
      <c r="P36" s="48"/>
      <c r="Q36" s="48"/>
      <c r="R36" s="48"/>
      <c r="S36" s="48"/>
      <c r="T36" s="48"/>
      <c r="U36" s="48"/>
      <c r="V36" s="48"/>
      <c r="W36" s="48"/>
      <c r="X36" s="48"/>
      <c r="Y36" s="48"/>
      <c r="Z36" s="48"/>
    </row>
    <row r="37" ht="15.75" customHeight="1">
      <c r="A37" s="59">
        <v>32.0</v>
      </c>
      <c r="B37" s="59" t="s">
        <v>102</v>
      </c>
      <c r="C37" s="28" t="s">
        <v>103</v>
      </c>
      <c r="D37" s="28" t="s">
        <v>326</v>
      </c>
      <c r="E37" s="59" t="s">
        <v>322</v>
      </c>
      <c r="F37" s="59" t="s">
        <v>327</v>
      </c>
      <c r="G37" s="60" t="s">
        <v>328</v>
      </c>
      <c r="H37" s="59" t="s">
        <v>208</v>
      </c>
      <c r="I37" s="59">
        <v>204.0</v>
      </c>
      <c r="J37" s="27" t="str">
        <f>+VLOOKUP(K37,'Anexo3. Prob e Impac'!$A$4:$B$8,2,FALSE)</f>
        <v>Baja</v>
      </c>
      <c r="K37" s="61">
        <v>0.4</v>
      </c>
      <c r="L37" s="27" t="str">
        <f>+VLOOKUP(M37,'Anexo3. Prob e Impac'!$G$4:$H$8,2,FALSE)</f>
        <v>Moderado</v>
      </c>
      <c r="M37" s="61">
        <v>0.6</v>
      </c>
      <c r="N37" s="30" t="s">
        <v>190</v>
      </c>
      <c r="O37" s="48"/>
      <c r="P37" s="48"/>
      <c r="Q37" s="48"/>
      <c r="R37" s="48"/>
      <c r="S37" s="48"/>
      <c r="T37" s="48"/>
      <c r="U37" s="48"/>
      <c r="V37" s="48"/>
      <c r="W37" s="48"/>
      <c r="X37" s="48"/>
      <c r="Y37" s="48"/>
      <c r="Z37" s="48"/>
    </row>
    <row r="38" ht="15.75" customHeight="1">
      <c r="A38" s="63">
        <v>33.0</v>
      </c>
      <c r="B38" s="59" t="s">
        <v>102</v>
      </c>
      <c r="C38" s="28" t="s">
        <v>103</v>
      </c>
      <c r="D38" s="28" t="s">
        <v>329</v>
      </c>
      <c r="E38" s="59" t="s">
        <v>322</v>
      </c>
      <c r="F38" s="59" t="s">
        <v>330</v>
      </c>
      <c r="G38" s="60" t="s">
        <v>331</v>
      </c>
      <c r="H38" s="59" t="s">
        <v>208</v>
      </c>
      <c r="I38" s="59">
        <v>7200.0</v>
      </c>
      <c r="J38" s="27" t="str">
        <f>+VLOOKUP(K38,'Anexo3. Prob e Impac'!$A$4:$B$8,2,FALSE)</f>
        <v>Muy Alta</v>
      </c>
      <c r="K38" s="61">
        <v>1.0</v>
      </c>
      <c r="L38" s="27" t="str">
        <f>+VLOOKUP(M38,'Anexo3. Prob e Impac'!$G$4:$H$8,2,FALSE)</f>
        <v>Moderado</v>
      </c>
      <c r="M38" s="61">
        <v>0.6</v>
      </c>
      <c r="N38" s="30" t="s">
        <v>203</v>
      </c>
      <c r="O38" s="48"/>
      <c r="P38" s="48"/>
      <c r="Q38" s="48"/>
      <c r="R38" s="48"/>
      <c r="S38" s="48"/>
      <c r="T38" s="48"/>
      <c r="U38" s="48"/>
      <c r="V38" s="48"/>
      <c r="W38" s="48"/>
      <c r="X38" s="48"/>
      <c r="Y38" s="48"/>
      <c r="Z38" s="48"/>
    </row>
    <row r="39" ht="15.75" customHeight="1">
      <c r="A39" s="59">
        <v>34.0</v>
      </c>
      <c r="B39" s="59" t="s">
        <v>102</v>
      </c>
      <c r="C39" s="28" t="s">
        <v>103</v>
      </c>
      <c r="D39" s="28" t="s">
        <v>329</v>
      </c>
      <c r="E39" s="59" t="s">
        <v>322</v>
      </c>
      <c r="F39" s="59" t="s">
        <v>332</v>
      </c>
      <c r="G39" s="60" t="s">
        <v>333</v>
      </c>
      <c r="H39" s="60" t="s">
        <v>325</v>
      </c>
      <c r="I39" s="59">
        <v>12.0</v>
      </c>
      <c r="J39" s="27" t="str">
        <f>+VLOOKUP(K39,'Anexo3. Prob e Impac'!$A$4:$B$8,2,FALSE)</f>
        <v>Baja</v>
      </c>
      <c r="K39" s="61">
        <v>0.4</v>
      </c>
      <c r="L39" s="27" t="str">
        <f>+VLOOKUP(M39,'Anexo3. Prob e Impac'!$G$4:$H$8,2,FALSE)</f>
        <v>Moderado</v>
      </c>
      <c r="M39" s="61">
        <v>0.6</v>
      </c>
      <c r="N39" s="30" t="s">
        <v>190</v>
      </c>
      <c r="O39" s="48"/>
      <c r="P39" s="48"/>
      <c r="Q39" s="48"/>
      <c r="R39" s="48"/>
      <c r="S39" s="48"/>
      <c r="T39" s="48"/>
      <c r="U39" s="48"/>
      <c r="V39" s="48"/>
      <c r="W39" s="48"/>
      <c r="X39" s="48"/>
      <c r="Y39" s="48"/>
      <c r="Z39" s="48"/>
    </row>
    <row r="40" ht="15.75" customHeight="1">
      <c r="A40" s="59">
        <v>35.0</v>
      </c>
      <c r="B40" s="59" t="s">
        <v>102</v>
      </c>
      <c r="C40" s="28" t="s">
        <v>103</v>
      </c>
      <c r="D40" s="28" t="s">
        <v>329</v>
      </c>
      <c r="E40" s="59" t="s">
        <v>322</v>
      </c>
      <c r="F40" s="59" t="s">
        <v>334</v>
      </c>
      <c r="G40" s="60" t="s">
        <v>335</v>
      </c>
      <c r="H40" s="60" t="s">
        <v>325</v>
      </c>
      <c r="I40" s="59">
        <v>365.0</v>
      </c>
      <c r="J40" s="27" t="str">
        <f>+VLOOKUP(K40,'Anexo3. Prob e Impac'!$A$4:$B$8,2,FALSE)</f>
        <v>Media</v>
      </c>
      <c r="K40" s="61">
        <v>0.6</v>
      </c>
      <c r="L40" s="27" t="str">
        <f>+VLOOKUP(M40,'Anexo3. Prob e Impac'!$G$4:$H$8,2,FALSE)</f>
        <v>Moderado</v>
      </c>
      <c r="M40" s="61">
        <v>0.6</v>
      </c>
      <c r="N40" s="30" t="s">
        <v>190</v>
      </c>
      <c r="O40" s="48"/>
      <c r="P40" s="48"/>
      <c r="Q40" s="48"/>
      <c r="R40" s="48"/>
      <c r="S40" s="48"/>
      <c r="T40" s="48"/>
      <c r="U40" s="48"/>
      <c r="V40" s="48"/>
      <c r="W40" s="48"/>
      <c r="X40" s="48"/>
      <c r="Y40" s="48"/>
      <c r="Z40" s="48"/>
    </row>
    <row r="41" ht="15.75" customHeight="1">
      <c r="A41" s="63">
        <v>36.0</v>
      </c>
      <c r="B41" s="59" t="s">
        <v>58</v>
      </c>
      <c r="C41" s="28" t="s">
        <v>109</v>
      </c>
      <c r="D41" s="67" t="s">
        <v>336</v>
      </c>
      <c r="E41" s="67" t="s">
        <v>337</v>
      </c>
      <c r="F41" s="67" t="s">
        <v>338</v>
      </c>
      <c r="G41" s="71" t="s">
        <v>339</v>
      </c>
      <c r="H41" s="67" t="s">
        <v>213</v>
      </c>
      <c r="I41" s="67" t="s">
        <v>340</v>
      </c>
      <c r="J41" s="27" t="str">
        <f>+VLOOKUP(K41,'Anexo3. Prob e Impac'!$A$4:$B$8,2,FALSE)</f>
        <v>Muy Alta</v>
      </c>
      <c r="K41" s="72">
        <v>1.0</v>
      </c>
      <c r="L41" s="27" t="str">
        <f>+VLOOKUP(M41,'Anexo3. Prob e Impac'!$G$4:$H$8,2,FALSE)</f>
        <v>Mayor</v>
      </c>
      <c r="M41" s="72">
        <v>0.8</v>
      </c>
      <c r="N41" s="30" t="s">
        <v>203</v>
      </c>
      <c r="O41" s="48"/>
      <c r="P41" s="48"/>
      <c r="Q41" s="48"/>
      <c r="R41" s="48"/>
      <c r="S41" s="48"/>
      <c r="T41" s="48"/>
      <c r="U41" s="48"/>
      <c r="V41" s="48"/>
      <c r="W41" s="48"/>
      <c r="X41" s="48"/>
      <c r="Y41" s="48"/>
      <c r="Z41" s="48"/>
    </row>
    <row r="42" ht="15.75" customHeight="1">
      <c r="A42" s="63">
        <v>37.0</v>
      </c>
      <c r="B42" s="59" t="s">
        <v>111</v>
      </c>
      <c r="C42" s="28" t="s">
        <v>111</v>
      </c>
      <c r="D42" s="67" t="s">
        <v>341</v>
      </c>
      <c r="E42" s="67" t="s">
        <v>342</v>
      </c>
      <c r="F42" s="67" t="s">
        <v>343</v>
      </c>
      <c r="G42" s="71" t="s">
        <v>344</v>
      </c>
      <c r="H42" s="67" t="s">
        <v>213</v>
      </c>
      <c r="I42" s="67" t="s">
        <v>345</v>
      </c>
      <c r="J42" s="27" t="str">
        <f>+VLOOKUP(K42,'Anexo3. Prob e Impac'!$A$4:$B$8,2,FALSE)</f>
        <v>Media</v>
      </c>
      <c r="K42" s="72">
        <v>0.6</v>
      </c>
      <c r="L42" s="27" t="str">
        <f>+VLOOKUP(M42,'Anexo3. Prob e Impac'!$G$4:$H$8,2,FALSE)</f>
        <v>Mayor</v>
      </c>
      <c r="M42" s="72">
        <v>0.8</v>
      </c>
      <c r="N42" s="30" t="s">
        <v>203</v>
      </c>
      <c r="O42" s="48"/>
      <c r="P42" s="48"/>
      <c r="Q42" s="48"/>
      <c r="R42" s="48"/>
      <c r="S42" s="48"/>
      <c r="T42" s="48"/>
      <c r="U42" s="48"/>
      <c r="V42" s="48"/>
      <c r="W42" s="48"/>
      <c r="X42" s="48"/>
      <c r="Y42" s="48"/>
      <c r="Z42" s="48"/>
    </row>
    <row r="43" ht="15.75" customHeight="1">
      <c r="A43" s="59">
        <v>38.0</v>
      </c>
      <c r="B43" s="59" t="s">
        <v>62</v>
      </c>
      <c r="C43" s="28" t="s">
        <v>113</v>
      </c>
      <c r="D43" s="67" t="s">
        <v>346</v>
      </c>
      <c r="E43" s="67" t="s">
        <v>347</v>
      </c>
      <c r="F43" s="67" t="s">
        <v>348</v>
      </c>
      <c r="G43" s="71" t="s">
        <v>349</v>
      </c>
      <c r="H43" s="67" t="s">
        <v>182</v>
      </c>
      <c r="I43" s="67">
        <v>304.0</v>
      </c>
      <c r="J43" s="27" t="str">
        <f>+VLOOKUP(K43,'Anexo3. Prob e Impac'!$A$4:$B$8,2,FALSE)</f>
        <v>Media</v>
      </c>
      <c r="K43" s="72">
        <v>0.6</v>
      </c>
      <c r="L43" s="27" t="str">
        <f>+VLOOKUP(M43,'Anexo3. Prob e Impac'!$G$4:$H$8,2,FALSE)</f>
        <v>Mayor</v>
      </c>
      <c r="M43" s="72">
        <v>0.8</v>
      </c>
      <c r="N43" s="30" t="s">
        <v>203</v>
      </c>
      <c r="O43" s="48"/>
      <c r="P43" s="48"/>
      <c r="Q43" s="48"/>
      <c r="R43" s="48"/>
      <c r="S43" s="48"/>
      <c r="T43" s="48"/>
      <c r="U43" s="48"/>
      <c r="V43" s="48"/>
      <c r="W43" s="48"/>
      <c r="X43" s="48"/>
      <c r="Y43" s="48"/>
      <c r="Z43" s="48"/>
    </row>
    <row r="44" ht="15.75" customHeight="1">
      <c r="A44" s="63">
        <v>39.0</v>
      </c>
      <c r="B44" s="59" t="s">
        <v>23</v>
      </c>
      <c r="C44" s="28" t="s">
        <v>115</v>
      </c>
      <c r="D44" s="67" t="s">
        <v>350</v>
      </c>
      <c r="E44" s="67" t="s">
        <v>351</v>
      </c>
      <c r="F44" s="67" t="s">
        <v>352</v>
      </c>
      <c r="G44" s="71" t="s">
        <v>353</v>
      </c>
      <c r="H44" s="67" t="s">
        <v>213</v>
      </c>
      <c r="I44" s="67" t="s">
        <v>354</v>
      </c>
      <c r="J44" s="27" t="str">
        <f>+VLOOKUP(K44,'Anexo3. Prob e Impac'!$A$4:$B$8,2,FALSE)</f>
        <v>Baja</v>
      </c>
      <c r="K44" s="72">
        <v>0.4</v>
      </c>
      <c r="L44" s="27" t="str">
        <f>+VLOOKUP(M44,'Anexo3. Prob e Impac'!$G$4:$H$8,2,FALSE)</f>
        <v>Mayor</v>
      </c>
      <c r="M44" s="72">
        <v>0.8</v>
      </c>
      <c r="N44" s="30" t="s">
        <v>203</v>
      </c>
      <c r="O44" s="48"/>
      <c r="P44" s="48"/>
      <c r="Q44" s="48"/>
      <c r="R44" s="48"/>
      <c r="S44" s="48"/>
      <c r="T44" s="48"/>
      <c r="U44" s="48"/>
      <c r="V44" s="48"/>
      <c r="W44" s="48"/>
      <c r="X44" s="48"/>
      <c r="Y44" s="48"/>
      <c r="Z44" s="48"/>
    </row>
    <row r="45" ht="15.75" customHeight="1">
      <c r="A45" s="59">
        <v>40.0</v>
      </c>
      <c r="B45" s="59" t="s">
        <v>23</v>
      </c>
      <c r="C45" s="28" t="s">
        <v>115</v>
      </c>
      <c r="D45" s="67" t="s">
        <v>350</v>
      </c>
      <c r="E45" s="67" t="s">
        <v>355</v>
      </c>
      <c r="F45" s="67" t="s">
        <v>356</v>
      </c>
      <c r="G45" s="71" t="s">
        <v>357</v>
      </c>
      <c r="H45" s="67" t="s">
        <v>213</v>
      </c>
      <c r="I45" s="67" t="s">
        <v>354</v>
      </c>
      <c r="J45" s="27" t="str">
        <f>+VLOOKUP(K45,'Anexo3. Prob e Impac'!$A$4:$B$8,2,FALSE)</f>
        <v>Baja</v>
      </c>
      <c r="K45" s="72">
        <v>0.4</v>
      </c>
      <c r="L45" s="27" t="str">
        <f>+VLOOKUP(M45,'Anexo3. Prob e Impac'!$G$4:$H$8,2,FALSE)</f>
        <v>Mayor</v>
      </c>
      <c r="M45" s="72">
        <v>0.8</v>
      </c>
      <c r="N45" s="30" t="s">
        <v>203</v>
      </c>
      <c r="O45" s="48"/>
      <c r="P45" s="48"/>
      <c r="Q45" s="48"/>
      <c r="R45" s="48"/>
      <c r="S45" s="48"/>
      <c r="T45" s="48"/>
      <c r="U45" s="48"/>
      <c r="V45" s="48"/>
      <c r="W45" s="48"/>
      <c r="X45" s="48"/>
      <c r="Y45" s="48"/>
      <c r="Z45" s="48"/>
    </row>
    <row r="46" ht="15.75" customHeight="1">
      <c r="A46" s="59">
        <v>41.0</v>
      </c>
      <c r="B46" s="59" t="s">
        <v>77</v>
      </c>
      <c r="C46" s="28" t="s">
        <v>118</v>
      </c>
      <c r="D46" s="67" t="s">
        <v>358</v>
      </c>
      <c r="E46" s="67" t="s">
        <v>359</v>
      </c>
      <c r="F46" s="67" t="s">
        <v>360</v>
      </c>
      <c r="G46" s="71" t="s">
        <v>361</v>
      </c>
      <c r="H46" s="67" t="s">
        <v>219</v>
      </c>
      <c r="I46" s="67" t="s">
        <v>362</v>
      </c>
      <c r="J46" s="27" t="str">
        <f>+VLOOKUP(K46,'Anexo3. Prob e Impac'!$A$4:$B$8,2,FALSE)</f>
        <v>Alta</v>
      </c>
      <c r="K46" s="72">
        <v>0.8</v>
      </c>
      <c r="L46" s="27" t="str">
        <f>+VLOOKUP(M46,'Anexo3. Prob e Impac'!$G$4:$H$8,2,FALSE)</f>
        <v>Mayor</v>
      </c>
      <c r="M46" s="72">
        <v>0.8</v>
      </c>
      <c r="N46" s="30" t="s">
        <v>203</v>
      </c>
      <c r="O46" s="48"/>
      <c r="P46" s="48"/>
      <c r="Q46" s="48"/>
      <c r="R46" s="48"/>
      <c r="S46" s="48"/>
      <c r="T46" s="48"/>
      <c r="U46" s="48"/>
      <c r="V46" s="48"/>
      <c r="W46" s="48"/>
      <c r="X46" s="48"/>
      <c r="Y46" s="48"/>
      <c r="Z46" s="48"/>
    </row>
    <row r="47" ht="15.75" customHeight="1">
      <c r="A47" s="63">
        <v>42.0</v>
      </c>
      <c r="B47" s="59" t="s">
        <v>120</v>
      </c>
      <c r="C47" s="28" t="s">
        <v>121</v>
      </c>
      <c r="D47" s="67" t="s">
        <v>358</v>
      </c>
      <c r="E47" s="67" t="s">
        <v>363</v>
      </c>
      <c r="F47" s="67" t="s">
        <v>364</v>
      </c>
      <c r="G47" s="71" t="s">
        <v>365</v>
      </c>
      <c r="H47" s="59" t="s">
        <v>208</v>
      </c>
      <c r="I47" s="67">
        <v>720.0</v>
      </c>
      <c r="J47" s="27" t="str">
        <f>+VLOOKUP(K47,'Anexo3. Prob e Impac'!$A$4:$B$8,2,FALSE)</f>
        <v>Alta</v>
      </c>
      <c r="K47" s="72">
        <v>0.8</v>
      </c>
      <c r="L47" s="27" t="str">
        <f>+VLOOKUP(M47,'Anexo3. Prob e Impac'!$G$4:$H$8,2,FALSE)</f>
        <v>Mayor</v>
      </c>
      <c r="M47" s="72">
        <v>0.8</v>
      </c>
      <c r="N47" s="30" t="s">
        <v>203</v>
      </c>
      <c r="O47" s="48"/>
      <c r="P47" s="48"/>
      <c r="Q47" s="48"/>
      <c r="R47" s="48"/>
      <c r="S47" s="48"/>
      <c r="T47" s="48"/>
      <c r="U47" s="48"/>
      <c r="V47" s="48"/>
      <c r="W47" s="48"/>
      <c r="X47" s="48"/>
      <c r="Y47" s="48"/>
      <c r="Z47" s="48"/>
    </row>
    <row r="48" ht="15.75" customHeight="1">
      <c r="A48" s="59">
        <v>43.0</v>
      </c>
      <c r="B48" s="59" t="s">
        <v>120</v>
      </c>
      <c r="C48" s="28" t="s">
        <v>121</v>
      </c>
      <c r="D48" s="67" t="s">
        <v>358</v>
      </c>
      <c r="E48" s="67" t="s">
        <v>363</v>
      </c>
      <c r="F48" s="67" t="s">
        <v>366</v>
      </c>
      <c r="G48" s="71" t="s">
        <v>367</v>
      </c>
      <c r="H48" s="59" t="s">
        <v>208</v>
      </c>
      <c r="I48" s="67">
        <v>720.0</v>
      </c>
      <c r="J48" s="27" t="str">
        <f>+VLOOKUP(K48,'Anexo3. Prob e Impac'!$A$4:$B$8,2,FALSE)</f>
        <v>Alta</v>
      </c>
      <c r="K48" s="72">
        <v>0.8</v>
      </c>
      <c r="L48" s="27" t="str">
        <f>+VLOOKUP(M48,'Anexo3. Prob e Impac'!$G$4:$H$8,2,FALSE)</f>
        <v>Mayor</v>
      </c>
      <c r="M48" s="72">
        <v>0.8</v>
      </c>
      <c r="N48" s="30" t="s">
        <v>203</v>
      </c>
      <c r="O48" s="48"/>
      <c r="P48" s="48"/>
      <c r="Q48" s="48"/>
      <c r="R48" s="48"/>
      <c r="S48" s="48"/>
      <c r="T48" s="48"/>
      <c r="U48" s="48"/>
      <c r="V48" s="48"/>
      <c r="W48" s="48"/>
      <c r="X48" s="48"/>
      <c r="Y48" s="48"/>
      <c r="Z48" s="48"/>
    </row>
    <row r="49" ht="15.75" customHeight="1">
      <c r="A49" s="59">
        <v>44.0</v>
      </c>
      <c r="B49" s="59" t="s">
        <v>58</v>
      </c>
      <c r="C49" s="28" t="s">
        <v>124</v>
      </c>
      <c r="D49" s="67" t="s">
        <v>368</v>
      </c>
      <c r="E49" s="67" t="s">
        <v>369</v>
      </c>
      <c r="F49" s="67" t="s">
        <v>370</v>
      </c>
      <c r="G49" s="71" t="s">
        <v>371</v>
      </c>
      <c r="H49" s="59" t="s">
        <v>208</v>
      </c>
      <c r="I49" s="67">
        <v>90.0</v>
      </c>
      <c r="J49" s="27" t="str">
        <f>+VLOOKUP(K49,'Anexo3. Prob e Impac'!$A$4:$B$8,2,FALSE)</f>
        <v>Alta</v>
      </c>
      <c r="K49" s="72">
        <v>0.8</v>
      </c>
      <c r="L49" s="27" t="str">
        <f>+VLOOKUP(M49,'Anexo3. Prob e Impac'!$G$4:$H$8,2,FALSE)</f>
        <v>Mayor</v>
      </c>
      <c r="M49" s="72">
        <v>0.8</v>
      </c>
      <c r="N49" s="30" t="s">
        <v>203</v>
      </c>
      <c r="O49" s="48"/>
      <c r="P49" s="48"/>
      <c r="Q49" s="48"/>
      <c r="R49" s="48"/>
      <c r="S49" s="48"/>
      <c r="T49" s="48"/>
      <c r="U49" s="48"/>
      <c r="V49" s="48"/>
      <c r="W49" s="48"/>
      <c r="X49" s="48"/>
      <c r="Y49" s="48"/>
      <c r="Z49" s="48"/>
    </row>
    <row r="50" ht="15.75" customHeight="1">
      <c r="A50" s="63">
        <v>45.0</v>
      </c>
      <c r="B50" s="59" t="s">
        <v>77</v>
      </c>
      <c r="C50" s="28" t="s">
        <v>127</v>
      </c>
      <c r="D50" s="67" t="s">
        <v>372</v>
      </c>
      <c r="E50" s="67" t="s">
        <v>373</v>
      </c>
      <c r="F50" s="67" t="s">
        <v>374</v>
      </c>
      <c r="G50" s="71" t="s">
        <v>375</v>
      </c>
      <c r="H50" s="67" t="s">
        <v>376</v>
      </c>
      <c r="I50" s="67" t="s">
        <v>377</v>
      </c>
      <c r="J50" s="27" t="str">
        <f>+VLOOKUP(K50,'Anexo3. Prob e Impac'!$A$4:$B$8,2,FALSE)</f>
        <v>Alta</v>
      </c>
      <c r="K50" s="72">
        <v>0.8</v>
      </c>
      <c r="L50" s="68" t="s">
        <v>378</v>
      </c>
      <c r="M50" s="72">
        <v>0.4</v>
      </c>
      <c r="N50" s="30" t="s">
        <v>190</v>
      </c>
      <c r="O50" s="48"/>
      <c r="P50" s="48"/>
      <c r="Q50" s="48"/>
      <c r="R50" s="48"/>
      <c r="S50" s="48"/>
      <c r="T50" s="48"/>
      <c r="U50" s="48"/>
      <c r="V50" s="48"/>
      <c r="W50" s="48"/>
      <c r="X50" s="48"/>
      <c r="Y50" s="48"/>
      <c r="Z50" s="48"/>
    </row>
    <row r="51" ht="15.75" customHeight="1">
      <c r="A51" s="59">
        <v>46.0</v>
      </c>
      <c r="B51" s="59" t="s">
        <v>77</v>
      </c>
      <c r="C51" s="28" t="s">
        <v>129</v>
      </c>
      <c r="D51" s="67" t="s">
        <v>379</v>
      </c>
      <c r="E51" s="67" t="s">
        <v>380</v>
      </c>
      <c r="F51" s="67" t="s">
        <v>381</v>
      </c>
      <c r="G51" s="71" t="s">
        <v>382</v>
      </c>
      <c r="H51" s="67" t="s">
        <v>383</v>
      </c>
      <c r="I51" s="67">
        <v>3600.0</v>
      </c>
      <c r="J51" s="27" t="str">
        <f>+VLOOKUP(K51,'Anexo3. Prob e Impac'!$A$4:$B$8,2,FALSE)</f>
        <v>Alta</v>
      </c>
      <c r="K51" s="72">
        <v>0.8</v>
      </c>
      <c r="L51" s="68" t="s">
        <v>190</v>
      </c>
      <c r="M51" s="72">
        <v>0.6</v>
      </c>
      <c r="N51" s="30" t="s">
        <v>203</v>
      </c>
      <c r="O51" s="48"/>
      <c r="P51" s="48"/>
      <c r="Q51" s="48"/>
      <c r="R51" s="48"/>
      <c r="S51" s="48"/>
      <c r="T51" s="48"/>
      <c r="U51" s="48"/>
      <c r="V51" s="48"/>
      <c r="W51" s="48"/>
      <c r="X51" s="48"/>
      <c r="Y51" s="48"/>
      <c r="Z51" s="48"/>
    </row>
    <row r="52" ht="15.75" customHeight="1">
      <c r="A52" s="59">
        <v>47.0</v>
      </c>
      <c r="B52" s="59" t="s">
        <v>131</v>
      </c>
      <c r="C52" s="28" t="s">
        <v>132</v>
      </c>
      <c r="D52" s="67" t="s">
        <v>384</v>
      </c>
      <c r="E52" s="67" t="s">
        <v>385</v>
      </c>
      <c r="F52" s="67" t="s">
        <v>386</v>
      </c>
      <c r="G52" s="71" t="s">
        <v>387</v>
      </c>
      <c r="H52" s="67" t="s">
        <v>388</v>
      </c>
      <c r="I52" s="67" t="s">
        <v>389</v>
      </c>
      <c r="J52" s="27" t="str">
        <f>+VLOOKUP(K52,'Anexo3. Prob e Impac'!$A$4:$B$8,2,FALSE)</f>
        <v>Muy Alta</v>
      </c>
      <c r="K52" s="72">
        <v>1.0</v>
      </c>
      <c r="L52" s="27" t="str">
        <f>+VLOOKUP(M52,'Anexo3. Prob e Impac'!$G$4:$H$8,2,FALSE)</f>
        <v>Catastrófico</v>
      </c>
      <c r="M52" s="72">
        <v>1.0</v>
      </c>
      <c r="N52" s="30" t="s">
        <v>184</v>
      </c>
      <c r="O52" s="48"/>
      <c r="P52" s="48"/>
      <c r="Q52" s="48"/>
      <c r="R52" s="48"/>
      <c r="S52" s="48"/>
      <c r="T52" s="48"/>
      <c r="U52" s="48"/>
      <c r="V52" s="48"/>
      <c r="W52" s="48"/>
      <c r="X52" s="48"/>
      <c r="Y52" s="48"/>
      <c r="Z52" s="48"/>
    </row>
    <row r="53" ht="15.75" customHeight="1">
      <c r="A53" s="64">
        <v>48.0</v>
      </c>
      <c r="B53" s="59" t="s">
        <v>26</v>
      </c>
      <c r="C53" s="28" t="s">
        <v>134</v>
      </c>
      <c r="D53" s="67" t="s">
        <v>252</v>
      </c>
      <c r="E53" s="67" t="s">
        <v>337</v>
      </c>
      <c r="F53" s="67" t="s">
        <v>390</v>
      </c>
      <c r="G53" s="71" t="s">
        <v>391</v>
      </c>
      <c r="H53" s="67" t="s">
        <v>213</v>
      </c>
      <c r="I53" s="67" t="s">
        <v>392</v>
      </c>
      <c r="J53" s="27" t="str">
        <f>+VLOOKUP(K53,'Anexo3. Prob e Impac'!$A$4:$B$8,2,FALSE)</f>
        <v>Alta</v>
      </c>
      <c r="K53" s="72">
        <v>0.8</v>
      </c>
      <c r="L53" s="27" t="str">
        <f>+VLOOKUP(M53,'Anexo3. Prob e Impac'!$G$4:$H$8,2,FALSE)</f>
        <v>Moderado</v>
      </c>
      <c r="M53" s="72">
        <v>0.6</v>
      </c>
      <c r="N53" s="30" t="s">
        <v>203</v>
      </c>
      <c r="O53" s="48"/>
      <c r="P53" s="48"/>
      <c r="Q53" s="48"/>
      <c r="R53" s="48"/>
      <c r="S53" s="48"/>
      <c r="T53" s="48"/>
      <c r="U53" s="48"/>
      <c r="V53" s="48"/>
      <c r="W53" s="48"/>
      <c r="X53" s="48"/>
      <c r="Y53" s="48"/>
      <c r="Z53" s="48"/>
    </row>
    <row r="54" ht="15.75" customHeight="1">
      <c r="A54" s="59">
        <v>49.0</v>
      </c>
      <c r="B54" s="59" t="s">
        <v>58</v>
      </c>
      <c r="C54" s="28" t="s">
        <v>137</v>
      </c>
      <c r="D54" s="67" t="s">
        <v>204</v>
      </c>
      <c r="E54" s="67" t="s">
        <v>393</v>
      </c>
      <c r="F54" s="67" t="s">
        <v>394</v>
      </c>
      <c r="G54" s="71" t="s">
        <v>395</v>
      </c>
      <c r="H54" s="67" t="s">
        <v>201</v>
      </c>
      <c r="I54" s="67" t="s">
        <v>396</v>
      </c>
      <c r="J54" s="68" t="s">
        <v>397</v>
      </c>
      <c r="K54" s="72">
        <v>1.0</v>
      </c>
      <c r="L54" s="68" t="s">
        <v>398</v>
      </c>
      <c r="M54" s="72">
        <v>0.8</v>
      </c>
      <c r="N54" s="30" t="s">
        <v>203</v>
      </c>
      <c r="O54" s="48"/>
      <c r="P54" s="48"/>
      <c r="Q54" s="48"/>
      <c r="R54" s="48"/>
      <c r="S54" s="48"/>
      <c r="T54" s="48"/>
      <c r="U54" s="48"/>
      <c r="V54" s="48"/>
      <c r="W54" s="48"/>
      <c r="X54" s="48"/>
      <c r="Y54" s="48"/>
      <c r="Z54" s="48"/>
    </row>
    <row r="55" ht="15.75" customHeight="1">
      <c r="A55" s="59">
        <v>50.0</v>
      </c>
      <c r="B55" s="59" t="s">
        <v>58</v>
      </c>
      <c r="C55" s="28" t="s">
        <v>140</v>
      </c>
      <c r="D55" s="67" t="s">
        <v>204</v>
      </c>
      <c r="E55" s="67" t="s">
        <v>399</v>
      </c>
      <c r="F55" s="67" t="s">
        <v>400</v>
      </c>
      <c r="G55" s="71" t="s">
        <v>401</v>
      </c>
      <c r="H55" s="59" t="s">
        <v>208</v>
      </c>
      <c r="I55" s="67" t="s">
        <v>402</v>
      </c>
      <c r="J55" s="68" t="s">
        <v>397</v>
      </c>
      <c r="K55" s="72">
        <v>1.0</v>
      </c>
      <c r="L55" s="68" t="s">
        <v>398</v>
      </c>
      <c r="M55" s="72">
        <v>0.8</v>
      </c>
      <c r="N55" s="30" t="s">
        <v>203</v>
      </c>
      <c r="O55" s="48"/>
      <c r="P55" s="48"/>
      <c r="Q55" s="48"/>
      <c r="R55" s="48"/>
      <c r="S55" s="48"/>
      <c r="T55" s="48"/>
      <c r="U55" s="48"/>
      <c r="V55" s="48"/>
      <c r="W55" s="48"/>
      <c r="X55" s="48"/>
      <c r="Y55" s="48"/>
      <c r="Z55" s="48"/>
    </row>
    <row r="56" ht="15.75" customHeight="1">
      <c r="A56" s="63">
        <v>51.0</v>
      </c>
      <c r="B56" s="59" t="s">
        <v>143</v>
      </c>
      <c r="C56" s="28" t="s">
        <v>144</v>
      </c>
      <c r="D56" s="67" t="s">
        <v>403</v>
      </c>
      <c r="E56" s="67" t="s">
        <v>404</v>
      </c>
      <c r="F56" s="67" t="s">
        <v>405</v>
      </c>
      <c r="G56" s="71" t="s">
        <v>406</v>
      </c>
      <c r="H56" s="67" t="s">
        <v>213</v>
      </c>
      <c r="I56" s="67" t="s">
        <v>407</v>
      </c>
      <c r="J56" s="68">
        <v>2920.0</v>
      </c>
      <c r="K56" s="73" t="s">
        <v>408</v>
      </c>
      <c r="L56" s="68" t="s">
        <v>409</v>
      </c>
      <c r="M56" s="72">
        <v>0.6</v>
      </c>
      <c r="N56" s="30" t="s">
        <v>203</v>
      </c>
      <c r="O56" s="48"/>
      <c r="P56" s="48"/>
      <c r="Q56" s="48"/>
      <c r="R56" s="48"/>
      <c r="S56" s="48"/>
      <c r="T56" s="48"/>
      <c r="U56" s="48"/>
      <c r="V56" s="48"/>
      <c r="W56" s="48"/>
      <c r="X56" s="48"/>
      <c r="Y56" s="48"/>
      <c r="Z56" s="48"/>
    </row>
    <row r="57" ht="15.75" customHeight="1">
      <c r="A57" s="59">
        <v>52.0</v>
      </c>
      <c r="B57" s="59" t="s">
        <v>58</v>
      </c>
      <c r="C57" s="28" t="s">
        <v>59</v>
      </c>
      <c r="D57" s="67" t="s">
        <v>243</v>
      </c>
      <c r="E57" s="67" t="s">
        <v>410</v>
      </c>
      <c r="F57" s="67" t="s">
        <v>411</v>
      </c>
      <c r="G57" s="71" t="s">
        <v>412</v>
      </c>
      <c r="H57" s="59" t="s">
        <v>208</v>
      </c>
      <c r="I57" s="67">
        <v>12.0</v>
      </c>
      <c r="J57" s="68" t="s">
        <v>413</v>
      </c>
      <c r="K57" s="72">
        <v>1.0</v>
      </c>
      <c r="L57" s="68" t="s">
        <v>414</v>
      </c>
      <c r="M57" s="72">
        <v>1.0</v>
      </c>
      <c r="N57" s="30" t="s">
        <v>184</v>
      </c>
      <c r="O57" s="48"/>
      <c r="P57" s="48"/>
      <c r="Q57" s="48"/>
      <c r="R57" s="48"/>
      <c r="S57" s="48"/>
      <c r="T57" s="48"/>
      <c r="U57" s="48"/>
      <c r="V57" s="48"/>
      <c r="W57" s="48"/>
      <c r="X57" s="48"/>
      <c r="Y57" s="48"/>
      <c r="Z57" s="48"/>
    </row>
    <row r="58" ht="15.75" customHeight="1">
      <c r="A58" s="59">
        <v>53.0</v>
      </c>
      <c r="B58" s="59" t="s">
        <v>26</v>
      </c>
      <c r="C58" s="28" t="s">
        <v>147</v>
      </c>
      <c r="D58" s="67" t="s">
        <v>252</v>
      </c>
      <c r="E58" s="67" t="s">
        <v>415</v>
      </c>
      <c r="F58" s="67" t="s">
        <v>416</v>
      </c>
      <c r="G58" s="71" t="s">
        <v>417</v>
      </c>
      <c r="H58" s="59" t="s">
        <v>418</v>
      </c>
      <c r="I58" s="67" t="s">
        <v>419</v>
      </c>
      <c r="J58" s="68" t="s">
        <v>420</v>
      </c>
      <c r="K58" s="72">
        <v>0.6</v>
      </c>
      <c r="L58" s="68" t="s">
        <v>421</v>
      </c>
      <c r="M58" s="72">
        <v>0.4</v>
      </c>
      <c r="N58" s="30" t="s">
        <v>190</v>
      </c>
      <c r="O58" s="48"/>
      <c r="P58" s="48"/>
      <c r="Q58" s="48"/>
      <c r="R58" s="48"/>
      <c r="S58" s="48"/>
      <c r="T58" s="48"/>
      <c r="U58" s="48"/>
      <c r="V58" s="48"/>
      <c r="W58" s="48"/>
      <c r="X58" s="48"/>
      <c r="Y58" s="48"/>
      <c r="Z58" s="48"/>
    </row>
    <row r="59" ht="15.75" customHeight="1">
      <c r="A59" s="59">
        <v>54.0</v>
      </c>
      <c r="B59" s="28" t="s">
        <v>26</v>
      </c>
      <c r="C59" s="28" t="s">
        <v>147</v>
      </c>
      <c r="D59" s="67" t="s">
        <v>252</v>
      </c>
      <c r="E59" s="67" t="s">
        <v>422</v>
      </c>
      <c r="F59" s="67" t="s">
        <v>423</v>
      </c>
      <c r="G59" s="67" t="s">
        <v>424</v>
      </c>
      <c r="H59" s="67" t="s">
        <v>418</v>
      </c>
      <c r="I59" s="59" t="s">
        <v>425</v>
      </c>
      <c r="J59" s="27" t="s">
        <v>426</v>
      </c>
      <c r="K59" s="61">
        <v>0.4</v>
      </c>
      <c r="L59" s="27" t="s">
        <v>421</v>
      </c>
      <c r="M59" s="61">
        <v>0.4</v>
      </c>
      <c r="N59" s="30" t="s">
        <v>190</v>
      </c>
      <c r="O59" s="48"/>
      <c r="P59" s="48"/>
      <c r="Q59" s="48"/>
      <c r="R59" s="48"/>
      <c r="S59" s="48"/>
      <c r="T59" s="48"/>
      <c r="U59" s="48"/>
      <c r="V59" s="48"/>
      <c r="W59" s="48"/>
      <c r="X59" s="48"/>
      <c r="Y59" s="48"/>
      <c r="Z59" s="48"/>
    </row>
    <row r="60" ht="15.75" customHeight="1">
      <c r="A60" s="59">
        <v>55.0</v>
      </c>
      <c r="B60" s="28" t="s">
        <v>62</v>
      </c>
      <c r="C60" s="28" t="s">
        <v>150</v>
      </c>
      <c r="D60" s="67" t="s">
        <v>427</v>
      </c>
      <c r="E60" s="67" t="s">
        <v>428</v>
      </c>
      <c r="F60" s="67" t="s">
        <v>429</v>
      </c>
      <c r="G60" s="67" t="s">
        <v>430</v>
      </c>
      <c r="H60" s="67" t="s">
        <v>431</v>
      </c>
      <c r="I60" s="69" t="s">
        <v>432</v>
      </c>
      <c r="J60" s="27" t="s">
        <v>433</v>
      </c>
      <c r="K60" s="61">
        <v>0.8</v>
      </c>
      <c r="L60" s="70" t="s">
        <v>434</v>
      </c>
      <c r="M60" s="61">
        <v>0.4</v>
      </c>
      <c r="N60" s="30" t="s">
        <v>203</v>
      </c>
      <c r="O60" s="48"/>
      <c r="P60" s="48"/>
      <c r="Q60" s="48"/>
      <c r="R60" s="48"/>
      <c r="S60" s="48"/>
      <c r="T60" s="48"/>
      <c r="U60" s="48"/>
      <c r="V60" s="48"/>
      <c r="W60" s="48"/>
      <c r="X60" s="48"/>
      <c r="Y60" s="48"/>
      <c r="Z60" s="48"/>
    </row>
    <row r="61" ht="15.75" customHeight="1">
      <c r="A61" s="59">
        <v>56.0</v>
      </c>
      <c r="B61" s="28" t="s">
        <v>31</v>
      </c>
      <c r="C61" s="28" t="s">
        <v>32</v>
      </c>
      <c r="D61" s="67" t="s">
        <v>252</v>
      </c>
      <c r="E61" s="67" t="s">
        <v>435</v>
      </c>
      <c r="F61" s="67" t="s">
        <v>436</v>
      </c>
      <c r="G61" s="67" t="s">
        <v>437</v>
      </c>
      <c r="H61" s="67" t="s">
        <v>438</v>
      </c>
      <c r="I61" s="69" t="s">
        <v>439</v>
      </c>
      <c r="J61" s="27" t="s">
        <v>440</v>
      </c>
      <c r="K61" s="61">
        <v>0.6</v>
      </c>
      <c r="L61" s="70" t="s">
        <v>258</v>
      </c>
      <c r="M61" s="61">
        <v>0.8</v>
      </c>
      <c r="N61" s="30" t="s">
        <v>203</v>
      </c>
      <c r="O61" s="48"/>
      <c r="P61" s="48"/>
      <c r="Q61" s="48"/>
      <c r="R61" s="48"/>
      <c r="S61" s="48"/>
      <c r="T61" s="48"/>
      <c r="U61" s="48"/>
      <c r="V61" s="48"/>
      <c r="W61" s="48"/>
      <c r="X61" s="48"/>
      <c r="Y61" s="48"/>
      <c r="Z61" s="48"/>
    </row>
    <row r="62" ht="15.75" customHeight="1">
      <c r="A62" s="59">
        <v>57.0</v>
      </c>
      <c r="B62" s="28" t="s">
        <v>441</v>
      </c>
      <c r="C62" s="28" t="s">
        <v>442</v>
      </c>
      <c r="D62" s="67" t="s">
        <v>443</v>
      </c>
      <c r="E62" s="67" t="s">
        <v>444</v>
      </c>
      <c r="F62" s="67" t="s">
        <v>445</v>
      </c>
      <c r="G62" s="67" t="s">
        <v>446</v>
      </c>
      <c r="H62" s="67" t="s">
        <v>447</v>
      </c>
      <c r="I62" s="59" t="s">
        <v>448</v>
      </c>
      <c r="J62" s="27" t="s">
        <v>257</v>
      </c>
      <c r="K62" s="61">
        <v>1.0</v>
      </c>
      <c r="L62" s="27" t="s">
        <v>190</v>
      </c>
      <c r="M62" s="61">
        <v>0.6</v>
      </c>
      <c r="N62" s="30" t="s">
        <v>203</v>
      </c>
      <c r="O62" s="48"/>
      <c r="P62" s="48"/>
      <c r="Q62" s="48"/>
      <c r="R62" s="48"/>
      <c r="S62" s="48"/>
      <c r="T62" s="48"/>
      <c r="U62" s="48"/>
      <c r="V62" s="48"/>
      <c r="W62" s="48"/>
      <c r="X62" s="48"/>
      <c r="Y62" s="48"/>
      <c r="Z62" s="48"/>
    </row>
    <row r="63" ht="15.75" customHeight="1">
      <c r="A63" s="59">
        <v>58.0</v>
      </c>
      <c r="B63" s="28" t="s">
        <v>111</v>
      </c>
      <c r="C63" s="28" t="s">
        <v>449</v>
      </c>
      <c r="D63" s="67" t="s">
        <v>450</v>
      </c>
      <c r="E63" s="67" t="s">
        <v>451</v>
      </c>
      <c r="F63" s="67" t="s">
        <v>452</v>
      </c>
      <c r="G63" s="67" t="s">
        <v>453</v>
      </c>
      <c r="H63" s="67" t="s">
        <v>182</v>
      </c>
      <c r="I63" s="59" t="s">
        <v>183</v>
      </c>
      <c r="J63" s="27" t="s">
        <v>426</v>
      </c>
      <c r="K63" s="61">
        <v>0.4</v>
      </c>
      <c r="L63" s="27" t="s">
        <v>454</v>
      </c>
      <c r="M63" s="61">
        <v>1.0</v>
      </c>
      <c r="N63" s="30" t="s">
        <v>184</v>
      </c>
      <c r="O63" s="48"/>
      <c r="P63" s="48"/>
      <c r="Q63" s="48"/>
      <c r="R63" s="48"/>
      <c r="S63" s="48"/>
      <c r="T63" s="48"/>
      <c r="U63" s="48"/>
      <c r="V63" s="48"/>
      <c r="W63" s="48"/>
      <c r="X63" s="48"/>
      <c r="Y63" s="48"/>
      <c r="Z63" s="48"/>
    </row>
    <row r="64" ht="15.75" customHeight="1">
      <c r="A64" s="59">
        <v>59.0</v>
      </c>
      <c r="B64" s="28" t="s">
        <v>455</v>
      </c>
      <c r="C64" s="28" t="s">
        <v>159</v>
      </c>
      <c r="D64" s="67" t="s">
        <v>252</v>
      </c>
      <c r="E64" s="67" t="s">
        <v>456</v>
      </c>
      <c r="F64" s="67" t="s">
        <v>457</v>
      </c>
      <c r="G64" s="67" t="s">
        <v>458</v>
      </c>
      <c r="H64" s="67" t="s">
        <v>418</v>
      </c>
      <c r="I64" s="69" t="s">
        <v>459</v>
      </c>
      <c r="J64" s="27" t="s">
        <v>440</v>
      </c>
      <c r="K64" s="61">
        <v>0.6</v>
      </c>
      <c r="L64" s="70" t="s">
        <v>258</v>
      </c>
      <c r="M64" s="61">
        <v>0.8</v>
      </c>
      <c r="N64" s="30" t="s">
        <v>203</v>
      </c>
      <c r="O64" s="48"/>
      <c r="P64" s="48"/>
      <c r="Q64" s="48"/>
      <c r="R64" s="48"/>
      <c r="S64" s="48"/>
      <c r="T64" s="48"/>
      <c r="U64" s="48"/>
      <c r="V64" s="48"/>
      <c r="W64" s="48"/>
      <c r="X64" s="48"/>
      <c r="Y64" s="48"/>
      <c r="Z64" s="48"/>
    </row>
    <row r="65" ht="15.75" customHeight="1">
      <c r="A65" s="59">
        <v>60.0</v>
      </c>
      <c r="B65" s="28" t="s">
        <v>159</v>
      </c>
      <c r="C65" s="28" t="s">
        <v>161</v>
      </c>
      <c r="D65" s="67" t="s">
        <v>178</v>
      </c>
      <c r="E65" s="67" t="s">
        <v>342</v>
      </c>
      <c r="F65" s="67" t="s">
        <v>460</v>
      </c>
      <c r="G65" s="67" t="s">
        <v>461</v>
      </c>
      <c r="H65" s="67" t="s">
        <v>213</v>
      </c>
      <c r="I65" s="69" t="s">
        <v>462</v>
      </c>
      <c r="J65" s="27" t="s">
        <v>433</v>
      </c>
      <c r="K65" s="61">
        <v>0.8</v>
      </c>
      <c r="L65" s="70" t="s">
        <v>258</v>
      </c>
      <c r="M65" s="61">
        <v>0.8</v>
      </c>
      <c r="N65" s="30" t="s">
        <v>203</v>
      </c>
      <c r="O65" s="48"/>
      <c r="P65" s="48"/>
      <c r="Q65" s="48"/>
      <c r="R65" s="48"/>
      <c r="S65" s="48"/>
      <c r="T65" s="48"/>
      <c r="U65" s="48"/>
      <c r="V65" s="48"/>
      <c r="W65" s="48"/>
      <c r="X65" s="48"/>
      <c r="Y65" s="48"/>
      <c r="Z65" s="48"/>
    </row>
    <row r="66" ht="15.75" customHeight="1">
      <c r="A66" s="59">
        <v>61.0</v>
      </c>
      <c r="B66" s="28" t="s">
        <v>159</v>
      </c>
      <c r="C66" s="28" t="s">
        <v>161</v>
      </c>
      <c r="D66" s="67" t="s">
        <v>178</v>
      </c>
      <c r="E66" s="67" t="s">
        <v>342</v>
      </c>
      <c r="F66" s="67" t="s">
        <v>463</v>
      </c>
      <c r="G66" s="67" t="s">
        <v>464</v>
      </c>
      <c r="H66" s="67" t="s">
        <v>213</v>
      </c>
      <c r="I66" s="69" t="s">
        <v>462</v>
      </c>
      <c r="J66" s="27" t="s">
        <v>433</v>
      </c>
      <c r="K66" s="61">
        <v>0.8</v>
      </c>
      <c r="L66" s="70" t="s">
        <v>258</v>
      </c>
      <c r="M66" s="61">
        <v>0.8</v>
      </c>
      <c r="N66" s="30" t="s">
        <v>203</v>
      </c>
      <c r="O66" s="48"/>
      <c r="P66" s="48"/>
      <c r="Q66" s="48"/>
      <c r="R66" s="48"/>
      <c r="S66" s="48"/>
      <c r="T66" s="48"/>
      <c r="U66" s="48"/>
      <c r="V66" s="48"/>
      <c r="W66" s="48"/>
      <c r="X66" s="48"/>
      <c r="Y66" s="48"/>
      <c r="Z66" s="48"/>
    </row>
    <row r="67" ht="15.75" customHeight="1">
      <c r="A67" s="48"/>
      <c r="B67" s="48"/>
      <c r="C67" s="48"/>
      <c r="D67" s="48"/>
      <c r="E67" s="48"/>
      <c r="F67" s="48"/>
      <c r="G67" s="48"/>
      <c r="H67" s="48"/>
      <c r="I67" s="48"/>
      <c r="J67" s="74"/>
      <c r="K67" s="75"/>
      <c r="L67" s="74"/>
      <c r="M67" s="75"/>
      <c r="N67" s="76"/>
      <c r="O67" s="48"/>
      <c r="P67" s="48"/>
      <c r="Q67" s="48"/>
      <c r="R67" s="48"/>
      <c r="S67" s="48"/>
      <c r="T67" s="48"/>
      <c r="U67" s="48"/>
      <c r="V67" s="48"/>
      <c r="W67" s="48"/>
      <c r="X67" s="48"/>
      <c r="Y67" s="48"/>
      <c r="Z67" s="48"/>
    </row>
    <row r="68" ht="15.75" customHeight="1">
      <c r="A68" s="48"/>
      <c r="B68" s="48"/>
      <c r="C68" s="48"/>
      <c r="D68" s="48"/>
      <c r="E68" s="48"/>
      <c r="F68" s="48"/>
      <c r="G68" s="48"/>
      <c r="H68" s="48"/>
      <c r="I68" s="48"/>
      <c r="J68" s="74"/>
      <c r="K68" s="75"/>
      <c r="L68" s="74"/>
      <c r="M68" s="75"/>
      <c r="N68" s="76"/>
      <c r="O68" s="48"/>
      <c r="P68" s="48"/>
      <c r="Q68" s="48"/>
      <c r="R68" s="48"/>
      <c r="S68" s="48"/>
      <c r="T68" s="48"/>
      <c r="U68" s="48"/>
      <c r="V68" s="48"/>
      <c r="W68" s="48"/>
      <c r="X68" s="48"/>
      <c r="Y68" s="48"/>
      <c r="Z68" s="48"/>
    </row>
    <row r="69" ht="15.75" customHeight="1">
      <c r="A69" s="48"/>
      <c r="B69" s="48"/>
      <c r="C69" s="48"/>
      <c r="D69" s="48"/>
      <c r="E69" s="48"/>
      <c r="F69" s="48"/>
      <c r="G69" s="48"/>
      <c r="H69" s="48"/>
      <c r="I69" s="48"/>
      <c r="J69" s="74"/>
      <c r="K69" s="75"/>
      <c r="L69" s="74"/>
      <c r="M69" s="75"/>
      <c r="N69" s="76"/>
      <c r="O69" s="48"/>
      <c r="P69" s="48"/>
      <c r="Q69" s="48"/>
      <c r="R69" s="48"/>
      <c r="S69" s="48"/>
      <c r="T69" s="48"/>
      <c r="U69" s="48"/>
      <c r="V69" s="48"/>
      <c r="W69" s="48"/>
      <c r="X69" s="48"/>
      <c r="Y69" s="48"/>
      <c r="Z69" s="48"/>
    </row>
    <row r="70" ht="15.75" customHeight="1">
      <c r="A70" s="48"/>
      <c r="B70" s="48"/>
      <c r="C70" s="48"/>
      <c r="D70" s="48"/>
      <c r="E70" s="48"/>
      <c r="F70" s="48"/>
      <c r="G70" s="48"/>
      <c r="H70" s="48"/>
      <c r="I70" s="48"/>
      <c r="J70" s="74"/>
      <c r="K70" s="75"/>
      <c r="L70" s="74"/>
      <c r="M70" s="75"/>
      <c r="N70" s="76"/>
      <c r="O70" s="48"/>
      <c r="P70" s="48"/>
      <c r="Q70" s="48"/>
      <c r="R70" s="48"/>
      <c r="S70" s="48"/>
      <c r="T70" s="48"/>
      <c r="U70" s="48"/>
      <c r="V70" s="48"/>
      <c r="W70" s="48"/>
      <c r="X70" s="48"/>
      <c r="Y70" s="48"/>
      <c r="Z70" s="48"/>
    </row>
    <row r="71" ht="15.75" customHeight="1">
      <c r="A71" s="48"/>
      <c r="B71" s="48"/>
      <c r="C71" s="48"/>
      <c r="D71" s="48"/>
      <c r="E71" s="48"/>
      <c r="F71" s="48"/>
      <c r="G71" s="48"/>
      <c r="H71" s="48"/>
      <c r="I71" s="48"/>
      <c r="J71" s="74"/>
      <c r="K71" s="75"/>
      <c r="L71" s="74"/>
      <c r="M71" s="75"/>
      <c r="N71" s="76"/>
      <c r="O71" s="48"/>
      <c r="P71" s="48"/>
      <c r="Q71" s="48"/>
      <c r="R71" s="48"/>
      <c r="S71" s="48"/>
      <c r="T71" s="48"/>
      <c r="U71" s="48"/>
      <c r="V71" s="48"/>
      <c r="W71" s="48"/>
      <c r="X71" s="48"/>
      <c r="Y71" s="48"/>
      <c r="Z71" s="48"/>
    </row>
    <row r="72" ht="15.75" customHeight="1">
      <c r="A72" s="48"/>
      <c r="B72" s="48"/>
      <c r="C72" s="48"/>
      <c r="D72" s="48"/>
      <c r="E72" s="48"/>
      <c r="F72" s="48"/>
      <c r="G72" s="48"/>
      <c r="H72" s="48"/>
      <c r="I72" s="48"/>
      <c r="J72" s="74"/>
      <c r="K72" s="75"/>
      <c r="L72" s="74"/>
      <c r="M72" s="75"/>
      <c r="N72" s="76"/>
      <c r="O72" s="48"/>
      <c r="P72" s="48"/>
      <c r="Q72" s="48"/>
      <c r="R72" s="48"/>
      <c r="S72" s="48"/>
      <c r="T72" s="48"/>
      <c r="U72" s="48"/>
      <c r="V72" s="48"/>
      <c r="W72" s="48"/>
      <c r="X72" s="48"/>
      <c r="Y72" s="48"/>
      <c r="Z72" s="48"/>
    </row>
    <row r="73" ht="15.75" customHeight="1">
      <c r="A73" s="48"/>
      <c r="B73" s="48"/>
      <c r="C73" s="48"/>
      <c r="D73" s="48"/>
      <c r="E73" s="48"/>
      <c r="F73" s="48"/>
      <c r="G73" s="48"/>
      <c r="H73" s="48"/>
      <c r="I73" s="48"/>
      <c r="J73" s="74"/>
      <c r="K73" s="75"/>
      <c r="L73" s="74"/>
      <c r="M73" s="75"/>
      <c r="N73" s="76"/>
      <c r="O73" s="48"/>
      <c r="P73" s="48"/>
      <c r="Q73" s="48"/>
      <c r="R73" s="48"/>
      <c r="S73" s="48"/>
      <c r="T73" s="48"/>
      <c r="U73" s="48"/>
      <c r="V73" s="48"/>
      <c r="W73" s="48"/>
      <c r="X73" s="48"/>
      <c r="Y73" s="48"/>
      <c r="Z73" s="48"/>
    </row>
    <row r="74" ht="15.75" customHeight="1">
      <c r="A74" s="48"/>
      <c r="B74" s="48"/>
      <c r="C74" s="48"/>
      <c r="D74" s="48"/>
      <c r="E74" s="48"/>
      <c r="F74" s="48"/>
      <c r="G74" s="48"/>
      <c r="H74" s="48"/>
      <c r="I74" s="48"/>
      <c r="J74" s="74"/>
      <c r="K74" s="75"/>
      <c r="L74" s="74"/>
      <c r="M74" s="75"/>
      <c r="N74" s="76"/>
      <c r="O74" s="48"/>
      <c r="P74" s="48"/>
      <c r="Q74" s="48"/>
      <c r="R74" s="48"/>
      <c r="S74" s="48"/>
      <c r="T74" s="48"/>
      <c r="U74" s="48"/>
      <c r="V74" s="48"/>
      <c r="W74" s="48"/>
      <c r="X74" s="48"/>
      <c r="Y74" s="48"/>
      <c r="Z74" s="48"/>
    </row>
    <row r="75" ht="15.75" customHeight="1">
      <c r="A75" s="48"/>
      <c r="B75" s="48"/>
      <c r="C75" s="48"/>
      <c r="D75" s="48"/>
      <c r="E75" s="48"/>
      <c r="F75" s="48"/>
      <c r="G75" s="48"/>
      <c r="H75" s="48"/>
      <c r="I75" s="48"/>
      <c r="J75" s="74"/>
      <c r="K75" s="75"/>
      <c r="L75" s="74"/>
      <c r="M75" s="75"/>
      <c r="N75" s="76"/>
      <c r="O75" s="48"/>
      <c r="P75" s="48"/>
      <c r="Q75" s="48"/>
      <c r="R75" s="48"/>
      <c r="S75" s="48"/>
      <c r="T75" s="48"/>
      <c r="U75" s="48"/>
      <c r="V75" s="48"/>
      <c r="W75" s="48"/>
      <c r="X75" s="48"/>
      <c r="Y75" s="48"/>
      <c r="Z75" s="48"/>
    </row>
    <row r="76" ht="15.75" customHeight="1">
      <c r="A76" s="48"/>
      <c r="B76" s="48"/>
      <c r="C76" s="48"/>
      <c r="D76" s="48"/>
      <c r="E76" s="48"/>
      <c r="F76" s="48"/>
      <c r="G76" s="48"/>
      <c r="H76" s="48"/>
      <c r="I76" s="48"/>
      <c r="J76" s="74"/>
      <c r="K76" s="75"/>
      <c r="L76" s="74"/>
      <c r="M76" s="75"/>
      <c r="N76" s="76"/>
      <c r="O76" s="48"/>
      <c r="P76" s="48"/>
      <c r="Q76" s="48"/>
      <c r="R76" s="48"/>
      <c r="S76" s="48"/>
      <c r="T76" s="48"/>
      <c r="U76" s="48"/>
      <c r="V76" s="48"/>
      <c r="W76" s="48"/>
      <c r="X76" s="48"/>
      <c r="Y76" s="48"/>
      <c r="Z76" s="48"/>
    </row>
    <row r="77" ht="15.75" customHeight="1">
      <c r="A77" s="48"/>
      <c r="B77" s="48"/>
      <c r="C77" s="48"/>
      <c r="D77" s="48"/>
      <c r="E77" s="48"/>
      <c r="F77" s="48"/>
      <c r="G77" s="48"/>
      <c r="H77" s="48"/>
      <c r="I77" s="48"/>
      <c r="J77" s="74"/>
      <c r="K77" s="75"/>
      <c r="L77" s="74"/>
      <c r="M77" s="75"/>
      <c r="N77" s="76"/>
      <c r="O77" s="48"/>
      <c r="P77" s="48"/>
      <c r="Q77" s="48"/>
      <c r="R77" s="48"/>
      <c r="S77" s="48"/>
      <c r="T77" s="48"/>
      <c r="U77" s="48"/>
      <c r="V77" s="48"/>
      <c r="W77" s="48"/>
      <c r="X77" s="48"/>
      <c r="Y77" s="48"/>
      <c r="Z77" s="48"/>
    </row>
    <row r="78" ht="15.75" customHeight="1">
      <c r="A78" s="48"/>
      <c r="B78" s="48"/>
      <c r="C78" s="48"/>
      <c r="D78" s="48"/>
      <c r="E78" s="48"/>
      <c r="F78" s="48"/>
      <c r="G78" s="48"/>
      <c r="H78" s="48"/>
      <c r="I78" s="48"/>
      <c r="J78" s="74"/>
      <c r="K78" s="75"/>
      <c r="L78" s="74"/>
      <c r="M78" s="75"/>
      <c r="N78" s="76"/>
      <c r="O78" s="48"/>
      <c r="P78" s="48"/>
      <c r="Q78" s="48"/>
      <c r="R78" s="48"/>
      <c r="S78" s="48"/>
      <c r="T78" s="48"/>
      <c r="U78" s="48"/>
      <c r="V78" s="48"/>
      <c r="W78" s="48"/>
      <c r="X78" s="48"/>
      <c r="Y78" s="48"/>
      <c r="Z78" s="48"/>
    </row>
    <row r="79" ht="15.75" customHeight="1">
      <c r="A79" s="48"/>
      <c r="B79" s="48"/>
      <c r="C79" s="48"/>
      <c r="D79" s="48"/>
      <c r="E79" s="48"/>
      <c r="F79" s="48"/>
      <c r="G79" s="48"/>
      <c r="H79" s="48"/>
      <c r="I79" s="48"/>
      <c r="J79" s="74"/>
      <c r="K79" s="75"/>
      <c r="L79" s="74"/>
      <c r="M79" s="75"/>
      <c r="N79" s="76"/>
      <c r="O79" s="48"/>
      <c r="P79" s="48"/>
      <c r="Q79" s="48"/>
      <c r="R79" s="48"/>
      <c r="S79" s="48"/>
      <c r="T79" s="48"/>
      <c r="U79" s="48"/>
      <c r="V79" s="48"/>
      <c r="W79" s="48"/>
      <c r="X79" s="48"/>
      <c r="Y79" s="48"/>
      <c r="Z79" s="48"/>
    </row>
    <row r="80" ht="15.75" customHeight="1">
      <c r="A80" s="48"/>
      <c r="B80" s="48"/>
      <c r="C80" s="48"/>
      <c r="D80" s="48"/>
      <c r="E80" s="48"/>
      <c r="F80" s="48"/>
      <c r="G80" s="48"/>
      <c r="H80" s="48"/>
      <c r="I80" s="48"/>
      <c r="J80" s="74"/>
      <c r="K80" s="75"/>
      <c r="L80" s="74"/>
      <c r="M80" s="75"/>
      <c r="N80" s="76"/>
      <c r="O80" s="48"/>
      <c r="P80" s="48"/>
      <c r="Q80" s="48"/>
      <c r="R80" s="48"/>
      <c r="S80" s="48"/>
      <c r="T80" s="48"/>
      <c r="U80" s="48"/>
      <c r="V80" s="48"/>
      <c r="W80" s="48"/>
      <c r="X80" s="48"/>
      <c r="Y80" s="48"/>
      <c r="Z80" s="48"/>
    </row>
    <row r="81" ht="15.75" customHeight="1">
      <c r="A81" s="48"/>
      <c r="B81" s="48"/>
      <c r="C81" s="48"/>
      <c r="D81" s="48"/>
      <c r="E81" s="48"/>
      <c r="F81" s="48"/>
      <c r="G81" s="48"/>
      <c r="H81" s="48"/>
      <c r="I81" s="48"/>
      <c r="J81" s="74"/>
      <c r="K81" s="75"/>
      <c r="L81" s="74"/>
      <c r="M81" s="75"/>
      <c r="N81" s="76"/>
      <c r="O81" s="48"/>
      <c r="P81" s="48"/>
      <c r="Q81" s="48"/>
      <c r="R81" s="48"/>
      <c r="S81" s="48"/>
      <c r="T81" s="48"/>
      <c r="U81" s="48"/>
      <c r="V81" s="48"/>
      <c r="W81" s="48"/>
      <c r="X81" s="48"/>
      <c r="Y81" s="48"/>
      <c r="Z81" s="48"/>
    </row>
    <row r="82" ht="15.75" customHeight="1">
      <c r="A82" s="48"/>
      <c r="B82" s="48"/>
      <c r="C82" s="48"/>
      <c r="D82" s="48"/>
      <c r="E82" s="48"/>
      <c r="F82" s="48"/>
      <c r="G82" s="48"/>
      <c r="H82" s="48"/>
      <c r="I82" s="48"/>
      <c r="J82" s="74"/>
      <c r="K82" s="75"/>
      <c r="L82" s="74"/>
      <c r="M82" s="75"/>
      <c r="N82" s="76"/>
      <c r="O82" s="48"/>
      <c r="P82" s="48"/>
      <c r="Q82" s="48"/>
      <c r="R82" s="48"/>
      <c r="S82" s="48"/>
      <c r="T82" s="48"/>
      <c r="U82" s="48"/>
      <c r="V82" s="48"/>
      <c r="W82" s="48"/>
      <c r="X82" s="48"/>
      <c r="Y82" s="48"/>
      <c r="Z82" s="48"/>
    </row>
    <row r="83" ht="15.75" customHeight="1">
      <c r="A83" s="48"/>
      <c r="B83" s="48"/>
      <c r="C83" s="48"/>
      <c r="D83" s="48"/>
      <c r="E83" s="48"/>
      <c r="F83" s="48"/>
      <c r="G83" s="48"/>
      <c r="H83" s="48"/>
      <c r="I83" s="48"/>
      <c r="J83" s="74"/>
      <c r="K83" s="75"/>
      <c r="L83" s="74"/>
      <c r="M83" s="75"/>
      <c r="N83" s="76"/>
      <c r="O83" s="48"/>
      <c r="P83" s="48"/>
      <c r="Q83" s="48"/>
      <c r="R83" s="48"/>
      <c r="S83" s="48"/>
      <c r="T83" s="48"/>
      <c r="U83" s="48"/>
      <c r="V83" s="48"/>
      <c r="W83" s="48"/>
      <c r="X83" s="48"/>
      <c r="Y83" s="48"/>
      <c r="Z83" s="48"/>
    </row>
    <row r="84" ht="15.75" customHeight="1">
      <c r="A84" s="48"/>
      <c r="B84" s="48"/>
      <c r="C84" s="48"/>
      <c r="D84" s="48"/>
      <c r="E84" s="48"/>
      <c r="F84" s="48"/>
      <c r="G84" s="48"/>
      <c r="H84" s="48"/>
      <c r="I84" s="48"/>
      <c r="J84" s="74"/>
      <c r="K84" s="75"/>
      <c r="L84" s="74"/>
      <c r="M84" s="75"/>
      <c r="N84" s="76"/>
      <c r="O84" s="48"/>
      <c r="P84" s="48"/>
      <c r="Q84" s="48"/>
      <c r="R84" s="48"/>
      <c r="S84" s="48"/>
      <c r="T84" s="48"/>
      <c r="U84" s="48"/>
      <c r="V84" s="48"/>
      <c r="W84" s="48"/>
      <c r="X84" s="48"/>
      <c r="Y84" s="48"/>
      <c r="Z84" s="48"/>
    </row>
    <row r="85" ht="15.75" customHeight="1">
      <c r="A85" s="48"/>
      <c r="B85" s="48"/>
      <c r="C85" s="48"/>
      <c r="D85" s="48"/>
      <c r="E85" s="48"/>
      <c r="F85" s="48"/>
      <c r="G85" s="48"/>
      <c r="H85" s="48"/>
      <c r="I85" s="48"/>
      <c r="J85" s="74"/>
      <c r="K85" s="75"/>
      <c r="L85" s="74"/>
      <c r="M85" s="75"/>
      <c r="N85" s="76"/>
      <c r="O85" s="48"/>
      <c r="P85" s="48"/>
      <c r="Q85" s="48"/>
      <c r="R85" s="48"/>
      <c r="S85" s="48"/>
      <c r="T85" s="48"/>
      <c r="U85" s="48"/>
      <c r="V85" s="48"/>
      <c r="W85" s="48"/>
      <c r="X85" s="48"/>
      <c r="Y85" s="48"/>
      <c r="Z85" s="48"/>
    </row>
    <row r="86" ht="15.75" customHeight="1">
      <c r="A86" s="48"/>
      <c r="B86" s="48"/>
      <c r="C86" s="48"/>
      <c r="D86" s="48"/>
      <c r="E86" s="48"/>
      <c r="F86" s="48"/>
      <c r="G86" s="48"/>
      <c r="H86" s="48"/>
      <c r="I86" s="48"/>
      <c r="J86" s="74"/>
      <c r="K86" s="75"/>
      <c r="L86" s="74"/>
      <c r="M86" s="75"/>
      <c r="N86" s="76"/>
      <c r="O86" s="48"/>
      <c r="P86" s="48"/>
      <c r="Q86" s="48"/>
      <c r="R86" s="48"/>
      <c r="S86" s="48"/>
      <c r="T86" s="48"/>
      <c r="U86" s="48"/>
      <c r="V86" s="48"/>
      <c r="W86" s="48"/>
      <c r="X86" s="48"/>
      <c r="Y86" s="48"/>
      <c r="Z86" s="48"/>
    </row>
    <row r="87" ht="15.75" customHeight="1">
      <c r="A87" s="48"/>
      <c r="B87" s="48"/>
      <c r="C87" s="48"/>
      <c r="D87" s="48"/>
      <c r="E87" s="48"/>
      <c r="F87" s="48"/>
      <c r="G87" s="48"/>
      <c r="H87" s="48"/>
      <c r="I87" s="48"/>
      <c r="J87" s="74"/>
      <c r="K87" s="75"/>
      <c r="L87" s="74"/>
      <c r="M87" s="75"/>
      <c r="N87" s="76"/>
      <c r="O87" s="48"/>
      <c r="P87" s="48"/>
      <c r="Q87" s="48"/>
      <c r="R87" s="48"/>
      <c r="S87" s="48"/>
      <c r="T87" s="48"/>
      <c r="U87" s="48"/>
      <c r="V87" s="48"/>
      <c r="W87" s="48"/>
      <c r="X87" s="48"/>
      <c r="Y87" s="48"/>
      <c r="Z87" s="48"/>
    </row>
    <row r="88" ht="15.75" customHeight="1">
      <c r="A88" s="48"/>
      <c r="B88" s="48"/>
      <c r="C88" s="48"/>
      <c r="D88" s="48"/>
      <c r="E88" s="48"/>
      <c r="F88" s="48"/>
      <c r="G88" s="48"/>
      <c r="H88" s="48"/>
      <c r="I88" s="48"/>
      <c r="J88" s="74"/>
      <c r="K88" s="75"/>
      <c r="L88" s="74"/>
      <c r="M88" s="75"/>
      <c r="N88" s="76"/>
      <c r="O88" s="48"/>
      <c r="P88" s="48"/>
      <c r="Q88" s="48"/>
      <c r="R88" s="48"/>
      <c r="S88" s="48"/>
      <c r="T88" s="48"/>
      <c r="U88" s="48"/>
      <c r="V88" s="48"/>
      <c r="W88" s="48"/>
      <c r="X88" s="48"/>
      <c r="Y88" s="48"/>
      <c r="Z88" s="48"/>
    </row>
    <row r="89" ht="15.75" customHeight="1">
      <c r="A89" s="48"/>
      <c r="B89" s="48"/>
      <c r="C89" s="48"/>
      <c r="D89" s="48"/>
      <c r="E89" s="48"/>
      <c r="F89" s="48"/>
      <c r="G89" s="48"/>
      <c r="H89" s="48"/>
      <c r="I89" s="48"/>
      <c r="J89" s="74"/>
      <c r="K89" s="75"/>
      <c r="L89" s="74"/>
      <c r="M89" s="75"/>
      <c r="N89" s="76"/>
      <c r="O89" s="48"/>
      <c r="P89" s="48"/>
      <c r="Q89" s="48"/>
      <c r="R89" s="48"/>
      <c r="S89" s="48"/>
      <c r="T89" s="48"/>
      <c r="U89" s="48"/>
      <c r="V89" s="48"/>
      <c r="W89" s="48"/>
      <c r="X89" s="48"/>
      <c r="Y89" s="48"/>
      <c r="Z89" s="48"/>
    </row>
    <row r="90" ht="15.75" customHeight="1">
      <c r="A90" s="48"/>
      <c r="B90" s="48"/>
      <c r="C90" s="48"/>
      <c r="D90" s="48"/>
      <c r="E90" s="48"/>
      <c r="F90" s="48"/>
      <c r="G90" s="48"/>
      <c r="H90" s="48"/>
      <c r="I90" s="48"/>
      <c r="J90" s="74"/>
      <c r="K90" s="75"/>
      <c r="L90" s="74"/>
      <c r="M90" s="75"/>
      <c r="N90" s="76"/>
      <c r="O90" s="48"/>
      <c r="P90" s="48"/>
      <c r="Q90" s="48"/>
      <c r="R90" s="48"/>
      <c r="S90" s="48"/>
      <c r="T90" s="48"/>
      <c r="U90" s="48"/>
      <c r="V90" s="48"/>
      <c r="W90" s="48"/>
      <c r="X90" s="48"/>
      <c r="Y90" s="48"/>
      <c r="Z90" s="48"/>
    </row>
    <row r="91" ht="15.75" customHeight="1">
      <c r="A91" s="48"/>
      <c r="B91" s="48"/>
      <c r="C91" s="48"/>
      <c r="D91" s="48"/>
      <c r="E91" s="48"/>
      <c r="F91" s="48"/>
      <c r="G91" s="48"/>
      <c r="H91" s="48"/>
      <c r="I91" s="48"/>
      <c r="J91" s="74"/>
      <c r="K91" s="75"/>
      <c r="L91" s="74"/>
      <c r="M91" s="75"/>
      <c r="N91" s="76"/>
      <c r="O91" s="48"/>
      <c r="P91" s="48"/>
      <c r="Q91" s="48"/>
      <c r="R91" s="48"/>
      <c r="S91" s="48"/>
      <c r="T91" s="48"/>
      <c r="U91" s="48"/>
      <c r="V91" s="48"/>
      <c r="W91" s="48"/>
      <c r="X91" s="48"/>
      <c r="Y91" s="48"/>
      <c r="Z91" s="48"/>
    </row>
    <row r="92" ht="15.75" customHeight="1">
      <c r="A92" s="48"/>
      <c r="B92" s="48"/>
      <c r="C92" s="48"/>
      <c r="D92" s="48"/>
      <c r="E92" s="48"/>
      <c r="F92" s="48"/>
      <c r="G92" s="48"/>
      <c r="H92" s="48"/>
      <c r="I92" s="48"/>
      <c r="J92" s="74"/>
      <c r="K92" s="75"/>
      <c r="L92" s="74"/>
      <c r="M92" s="75"/>
      <c r="N92" s="76"/>
      <c r="O92" s="48"/>
      <c r="P92" s="48"/>
      <c r="Q92" s="48"/>
      <c r="R92" s="48"/>
      <c r="S92" s="48"/>
      <c r="T92" s="48"/>
      <c r="U92" s="48"/>
      <c r="V92" s="48"/>
      <c r="W92" s="48"/>
      <c r="X92" s="48"/>
      <c r="Y92" s="48"/>
      <c r="Z92" s="48"/>
    </row>
    <row r="93" ht="15.75" customHeight="1">
      <c r="A93" s="48"/>
      <c r="B93" s="48"/>
      <c r="C93" s="48"/>
      <c r="D93" s="48"/>
      <c r="E93" s="48"/>
      <c r="F93" s="48"/>
      <c r="G93" s="48"/>
      <c r="H93" s="48"/>
      <c r="I93" s="48"/>
      <c r="J93" s="74"/>
      <c r="K93" s="75"/>
      <c r="L93" s="74"/>
      <c r="M93" s="75"/>
      <c r="N93" s="76"/>
      <c r="O93" s="48"/>
      <c r="P93" s="48"/>
      <c r="Q93" s="48"/>
      <c r="R93" s="48"/>
      <c r="S93" s="48"/>
      <c r="T93" s="48"/>
      <c r="U93" s="48"/>
      <c r="V93" s="48"/>
      <c r="W93" s="48"/>
      <c r="X93" s="48"/>
      <c r="Y93" s="48"/>
      <c r="Z93" s="48"/>
    </row>
    <row r="94" ht="15.75" customHeight="1">
      <c r="A94" s="48"/>
      <c r="B94" s="48"/>
      <c r="C94" s="48"/>
      <c r="D94" s="48"/>
      <c r="E94" s="48"/>
      <c r="F94" s="48"/>
      <c r="G94" s="48"/>
      <c r="H94" s="48"/>
      <c r="I94" s="48"/>
      <c r="J94" s="74"/>
      <c r="K94" s="75"/>
      <c r="L94" s="74"/>
      <c r="M94" s="75"/>
      <c r="N94" s="76"/>
      <c r="O94" s="48"/>
      <c r="P94" s="48"/>
      <c r="Q94" s="48"/>
      <c r="R94" s="48"/>
      <c r="S94" s="48"/>
      <c r="T94" s="48"/>
      <c r="U94" s="48"/>
      <c r="V94" s="48"/>
      <c r="W94" s="48"/>
      <c r="X94" s="48"/>
      <c r="Y94" s="48"/>
      <c r="Z94" s="48"/>
    </row>
    <row r="95" ht="15.75" customHeight="1">
      <c r="A95" s="48"/>
      <c r="B95" s="48"/>
      <c r="C95" s="48"/>
      <c r="D95" s="48"/>
      <c r="E95" s="48"/>
      <c r="F95" s="48"/>
      <c r="G95" s="48"/>
      <c r="H95" s="48"/>
      <c r="I95" s="48"/>
      <c r="J95" s="74"/>
      <c r="K95" s="75"/>
      <c r="L95" s="74"/>
      <c r="M95" s="75"/>
      <c r="N95" s="76"/>
      <c r="O95" s="48"/>
      <c r="P95" s="48"/>
      <c r="Q95" s="48"/>
      <c r="R95" s="48"/>
      <c r="S95" s="48"/>
      <c r="T95" s="48"/>
      <c r="U95" s="48"/>
      <c r="V95" s="48"/>
      <c r="W95" s="48"/>
      <c r="X95" s="48"/>
      <c r="Y95" s="48"/>
      <c r="Z95" s="48"/>
    </row>
    <row r="96" ht="15.75" customHeight="1">
      <c r="A96" s="48"/>
      <c r="B96" s="48"/>
      <c r="C96" s="48"/>
      <c r="D96" s="48"/>
      <c r="E96" s="48"/>
      <c r="F96" s="48"/>
      <c r="G96" s="48"/>
      <c r="H96" s="48"/>
      <c r="I96" s="48"/>
      <c r="J96" s="74"/>
      <c r="K96" s="75"/>
      <c r="L96" s="74"/>
      <c r="M96" s="75"/>
      <c r="N96" s="76"/>
      <c r="O96" s="48"/>
      <c r="P96" s="48"/>
      <c r="Q96" s="48"/>
      <c r="R96" s="48"/>
      <c r="S96" s="48"/>
      <c r="T96" s="48"/>
      <c r="U96" s="48"/>
      <c r="V96" s="48"/>
      <c r="W96" s="48"/>
      <c r="X96" s="48"/>
      <c r="Y96" s="48"/>
      <c r="Z96" s="48"/>
    </row>
    <row r="97" ht="15.75" customHeight="1">
      <c r="A97" s="48"/>
      <c r="B97" s="48"/>
      <c r="C97" s="48"/>
      <c r="D97" s="48"/>
      <c r="E97" s="48"/>
      <c r="F97" s="48"/>
      <c r="G97" s="48"/>
      <c r="H97" s="48"/>
      <c r="I97" s="48"/>
      <c r="J97" s="74"/>
      <c r="K97" s="75"/>
      <c r="L97" s="74"/>
      <c r="M97" s="75"/>
      <c r="N97" s="76"/>
      <c r="O97" s="48"/>
      <c r="P97" s="48"/>
      <c r="Q97" s="48"/>
      <c r="R97" s="48"/>
      <c r="S97" s="48"/>
      <c r="T97" s="48"/>
      <c r="U97" s="48"/>
      <c r="V97" s="48"/>
      <c r="W97" s="48"/>
      <c r="X97" s="48"/>
      <c r="Y97" s="48"/>
      <c r="Z97" s="48"/>
    </row>
    <row r="98" ht="15.75" customHeight="1">
      <c r="A98" s="48"/>
      <c r="B98" s="48"/>
      <c r="C98" s="48"/>
      <c r="D98" s="48"/>
      <c r="E98" s="48"/>
      <c r="F98" s="48"/>
      <c r="G98" s="48"/>
      <c r="H98" s="48"/>
      <c r="I98" s="48"/>
      <c r="J98" s="74"/>
      <c r="K98" s="75"/>
      <c r="L98" s="74"/>
      <c r="M98" s="75"/>
      <c r="N98" s="76"/>
      <c r="O98" s="48"/>
      <c r="P98" s="48"/>
      <c r="Q98" s="48"/>
      <c r="R98" s="48"/>
      <c r="S98" s="48"/>
      <c r="T98" s="48"/>
      <c r="U98" s="48"/>
      <c r="V98" s="48"/>
      <c r="W98" s="48"/>
      <c r="X98" s="48"/>
      <c r="Y98" s="48"/>
      <c r="Z98" s="48"/>
    </row>
    <row r="99" ht="15.75" customHeight="1">
      <c r="A99" s="48"/>
      <c r="B99" s="48"/>
      <c r="C99" s="48"/>
      <c r="D99" s="48"/>
      <c r="E99" s="48"/>
      <c r="F99" s="48"/>
      <c r="G99" s="48"/>
      <c r="H99" s="48"/>
      <c r="I99" s="48"/>
      <c r="J99" s="74"/>
      <c r="K99" s="75"/>
      <c r="L99" s="74"/>
      <c r="M99" s="75"/>
      <c r="N99" s="76"/>
      <c r="O99" s="48"/>
      <c r="P99" s="48"/>
      <c r="Q99" s="48"/>
      <c r="R99" s="48"/>
      <c r="S99" s="48"/>
      <c r="T99" s="48"/>
      <c r="U99" s="48"/>
      <c r="V99" s="48"/>
      <c r="W99" s="48"/>
      <c r="X99" s="48"/>
      <c r="Y99" s="48"/>
      <c r="Z99" s="48"/>
    </row>
    <row r="100" ht="15.75" customHeight="1">
      <c r="A100" s="48"/>
      <c r="B100" s="48"/>
      <c r="C100" s="48"/>
      <c r="D100" s="48"/>
      <c r="E100" s="48"/>
      <c r="F100" s="48"/>
      <c r="G100" s="48"/>
      <c r="H100" s="48"/>
      <c r="I100" s="48"/>
      <c r="J100" s="74"/>
      <c r="K100" s="75"/>
      <c r="L100" s="74"/>
      <c r="M100" s="75"/>
      <c r="N100" s="76"/>
      <c r="O100" s="48"/>
      <c r="P100" s="48"/>
      <c r="Q100" s="48"/>
      <c r="R100" s="48"/>
      <c r="S100" s="48"/>
      <c r="T100" s="48"/>
      <c r="U100" s="48"/>
      <c r="V100" s="48"/>
      <c r="W100" s="48"/>
      <c r="X100" s="48"/>
      <c r="Y100" s="48"/>
      <c r="Z100" s="48"/>
    </row>
    <row r="101" ht="15.75" customHeight="1">
      <c r="A101" s="48"/>
      <c r="B101" s="48"/>
      <c r="C101" s="48"/>
      <c r="D101" s="48"/>
      <c r="E101" s="48"/>
      <c r="F101" s="48"/>
      <c r="G101" s="48"/>
      <c r="H101" s="48"/>
      <c r="I101" s="48"/>
      <c r="J101" s="74"/>
      <c r="K101" s="75"/>
      <c r="L101" s="74"/>
      <c r="M101" s="75"/>
      <c r="N101" s="76"/>
      <c r="O101" s="48"/>
      <c r="P101" s="48"/>
      <c r="Q101" s="48"/>
      <c r="R101" s="48"/>
      <c r="S101" s="48"/>
      <c r="T101" s="48"/>
      <c r="U101" s="48"/>
      <c r="V101" s="48"/>
      <c r="W101" s="48"/>
      <c r="X101" s="48"/>
      <c r="Y101" s="48"/>
      <c r="Z101" s="48"/>
    </row>
    <row r="102" ht="15.75" customHeight="1">
      <c r="A102" s="48"/>
      <c r="B102" s="48"/>
      <c r="C102" s="48"/>
      <c r="D102" s="48"/>
      <c r="E102" s="48"/>
      <c r="F102" s="48"/>
      <c r="G102" s="48"/>
      <c r="H102" s="48"/>
      <c r="I102" s="48"/>
      <c r="J102" s="74"/>
      <c r="K102" s="75"/>
      <c r="L102" s="74"/>
      <c r="M102" s="75"/>
      <c r="N102" s="76"/>
      <c r="O102" s="48"/>
      <c r="P102" s="48"/>
      <c r="Q102" s="48"/>
      <c r="R102" s="48"/>
      <c r="S102" s="48"/>
      <c r="T102" s="48"/>
      <c r="U102" s="48"/>
      <c r="V102" s="48"/>
      <c r="W102" s="48"/>
      <c r="X102" s="48"/>
      <c r="Y102" s="48"/>
      <c r="Z102" s="48"/>
    </row>
    <row r="103" ht="15.75" customHeight="1">
      <c r="A103" s="48"/>
      <c r="B103" s="48"/>
      <c r="C103" s="48"/>
      <c r="D103" s="48"/>
      <c r="E103" s="48"/>
      <c r="F103" s="48"/>
      <c r="G103" s="48"/>
      <c r="H103" s="48"/>
      <c r="I103" s="48"/>
      <c r="J103" s="74"/>
      <c r="K103" s="75"/>
      <c r="L103" s="74"/>
      <c r="M103" s="75"/>
      <c r="N103" s="76"/>
      <c r="O103" s="48"/>
      <c r="P103" s="48"/>
      <c r="Q103" s="48"/>
      <c r="R103" s="48"/>
      <c r="S103" s="48"/>
      <c r="T103" s="48"/>
      <c r="U103" s="48"/>
      <c r="V103" s="48"/>
      <c r="W103" s="48"/>
      <c r="X103" s="48"/>
      <c r="Y103" s="48"/>
      <c r="Z103" s="48"/>
    </row>
    <row r="104" ht="15.75" customHeight="1">
      <c r="A104" s="48"/>
      <c r="B104" s="48"/>
      <c r="C104" s="48"/>
      <c r="D104" s="48"/>
      <c r="E104" s="48"/>
      <c r="F104" s="48"/>
      <c r="G104" s="48"/>
      <c r="H104" s="48"/>
      <c r="I104" s="48"/>
      <c r="J104" s="74"/>
      <c r="K104" s="75"/>
      <c r="L104" s="74"/>
      <c r="M104" s="75"/>
      <c r="N104" s="76"/>
      <c r="O104" s="48"/>
      <c r="P104" s="48"/>
      <c r="Q104" s="48"/>
      <c r="R104" s="48"/>
      <c r="S104" s="48"/>
      <c r="T104" s="48"/>
      <c r="U104" s="48"/>
      <c r="V104" s="48"/>
      <c r="W104" s="48"/>
      <c r="X104" s="48"/>
      <c r="Y104" s="48"/>
      <c r="Z104" s="48"/>
    </row>
    <row r="105" ht="15.75" customHeight="1">
      <c r="A105" s="48"/>
      <c r="B105" s="48"/>
      <c r="C105" s="48"/>
      <c r="D105" s="48"/>
      <c r="E105" s="48"/>
      <c r="F105" s="48"/>
      <c r="G105" s="48"/>
      <c r="H105" s="48"/>
      <c r="I105" s="48"/>
      <c r="J105" s="74"/>
      <c r="K105" s="75"/>
      <c r="L105" s="74"/>
      <c r="M105" s="75"/>
      <c r="N105" s="76"/>
      <c r="O105" s="48"/>
      <c r="P105" s="48"/>
      <c r="Q105" s="48"/>
      <c r="R105" s="48"/>
      <c r="S105" s="48"/>
      <c r="T105" s="48"/>
      <c r="U105" s="48"/>
      <c r="V105" s="48"/>
      <c r="W105" s="48"/>
      <c r="X105" s="48"/>
      <c r="Y105" s="48"/>
      <c r="Z105" s="48"/>
    </row>
    <row r="106" ht="15.75" customHeight="1">
      <c r="A106" s="48"/>
      <c r="B106" s="48"/>
      <c r="C106" s="48"/>
      <c r="D106" s="48"/>
      <c r="E106" s="48"/>
      <c r="F106" s="48"/>
      <c r="G106" s="48"/>
      <c r="H106" s="48"/>
      <c r="I106" s="48"/>
      <c r="J106" s="74"/>
      <c r="K106" s="75"/>
      <c r="L106" s="74"/>
      <c r="M106" s="75"/>
      <c r="N106" s="76"/>
      <c r="O106" s="48"/>
      <c r="P106" s="48"/>
      <c r="Q106" s="48"/>
      <c r="R106" s="48"/>
      <c r="S106" s="48"/>
      <c r="T106" s="48"/>
      <c r="U106" s="48"/>
      <c r="V106" s="48"/>
      <c r="W106" s="48"/>
      <c r="X106" s="48"/>
      <c r="Y106" s="48"/>
      <c r="Z106" s="48"/>
    </row>
    <row r="107" ht="15.75" customHeight="1">
      <c r="A107" s="48"/>
      <c r="B107" s="48"/>
      <c r="C107" s="48"/>
      <c r="D107" s="48"/>
      <c r="E107" s="48"/>
      <c r="F107" s="48"/>
      <c r="G107" s="48"/>
      <c r="H107" s="48"/>
      <c r="I107" s="48"/>
      <c r="J107" s="74"/>
      <c r="K107" s="75"/>
      <c r="L107" s="74"/>
      <c r="M107" s="75"/>
      <c r="N107" s="76"/>
      <c r="O107" s="48"/>
      <c r="P107" s="48"/>
      <c r="Q107" s="48"/>
      <c r="R107" s="48"/>
      <c r="S107" s="48"/>
      <c r="T107" s="48"/>
      <c r="U107" s="48"/>
      <c r="V107" s="48"/>
      <c r="W107" s="48"/>
      <c r="X107" s="48"/>
      <c r="Y107" s="48"/>
      <c r="Z107" s="48"/>
    </row>
    <row r="108" ht="15.75" customHeight="1">
      <c r="A108" s="48"/>
      <c r="B108" s="48"/>
      <c r="C108" s="48"/>
      <c r="D108" s="48"/>
      <c r="E108" s="48"/>
      <c r="F108" s="48"/>
      <c r="G108" s="48"/>
      <c r="H108" s="48"/>
      <c r="I108" s="48"/>
      <c r="J108" s="74"/>
      <c r="K108" s="75"/>
      <c r="L108" s="74"/>
      <c r="M108" s="75"/>
      <c r="N108" s="76"/>
      <c r="O108" s="48"/>
      <c r="P108" s="48"/>
      <c r="Q108" s="48"/>
      <c r="R108" s="48"/>
      <c r="S108" s="48"/>
      <c r="T108" s="48"/>
      <c r="U108" s="48"/>
      <c r="V108" s="48"/>
      <c r="W108" s="48"/>
      <c r="X108" s="48"/>
      <c r="Y108" s="48"/>
      <c r="Z108" s="48"/>
    </row>
    <row r="109" ht="15.75" customHeight="1">
      <c r="A109" s="48"/>
      <c r="B109" s="48"/>
      <c r="C109" s="48"/>
      <c r="D109" s="48"/>
      <c r="E109" s="48"/>
      <c r="F109" s="48"/>
      <c r="G109" s="48"/>
      <c r="H109" s="48"/>
      <c r="I109" s="48"/>
      <c r="J109" s="74"/>
      <c r="K109" s="75"/>
      <c r="L109" s="74"/>
      <c r="M109" s="75"/>
      <c r="N109" s="76"/>
      <c r="O109" s="48"/>
      <c r="P109" s="48"/>
      <c r="Q109" s="48"/>
      <c r="R109" s="48"/>
      <c r="S109" s="48"/>
      <c r="T109" s="48"/>
      <c r="U109" s="48"/>
      <c r="V109" s="48"/>
      <c r="W109" s="48"/>
      <c r="X109" s="48"/>
      <c r="Y109" s="48"/>
      <c r="Z109" s="48"/>
    </row>
    <row r="110" ht="15.75" customHeight="1">
      <c r="A110" s="48"/>
      <c r="B110" s="48"/>
      <c r="C110" s="48"/>
      <c r="D110" s="48"/>
      <c r="E110" s="48"/>
      <c r="F110" s="48"/>
      <c r="G110" s="48"/>
      <c r="H110" s="48"/>
      <c r="I110" s="48"/>
      <c r="J110" s="74"/>
      <c r="K110" s="75"/>
      <c r="L110" s="74"/>
      <c r="M110" s="75"/>
      <c r="N110" s="76"/>
      <c r="O110" s="48"/>
      <c r="P110" s="48"/>
      <c r="Q110" s="48"/>
      <c r="R110" s="48"/>
      <c r="S110" s="48"/>
      <c r="T110" s="48"/>
      <c r="U110" s="48"/>
      <c r="V110" s="48"/>
      <c r="W110" s="48"/>
      <c r="X110" s="48"/>
      <c r="Y110" s="48"/>
      <c r="Z110" s="48"/>
    </row>
    <row r="111" ht="15.75" customHeight="1">
      <c r="A111" s="48"/>
      <c r="B111" s="48"/>
      <c r="C111" s="48"/>
      <c r="D111" s="48"/>
      <c r="E111" s="48"/>
      <c r="F111" s="48"/>
      <c r="G111" s="48"/>
      <c r="H111" s="48"/>
      <c r="I111" s="48"/>
      <c r="J111" s="74"/>
      <c r="K111" s="75"/>
      <c r="L111" s="74"/>
      <c r="M111" s="75"/>
      <c r="N111" s="76"/>
      <c r="O111" s="48"/>
      <c r="P111" s="48"/>
      <c r="Q111" s="48"/>
      <c r="R111" s="48"/>
      <c r="S111" s="48"/>
      <c r="T111" s="48"/>
      <c r="U111" s="48"/>
      <c r="V111" s="48"/>
      <c r="W111" s="48"/>
      <c r="X111" s="48"/>
      <c r="Y111" s="48"/>
      <c r="Z111" s="48"/>
    </row>
    <row r="112" ht="15.75" customHeight="1">
      <c r="A112" s="48"/>
      <c r="B112" s="48"/>
      <c r="C112" s="48"/>
      <c r="D112" s="48"/>
      <c r="E112" s="48"/>
      <c r="F112" s="48"/>
      <c r="G112" s="48"/>
      <c r="H112" s="48"/>
      <c r="I112" s="48"/>
      <c r="J112" s="74"/>
      <c r="K112" s="75"/>
      <c r="L112" s="74"/>
      <c r="M112" s="75"/>
      <c r="N112" s="76"/>
      <c r="O112" s="48"/>
      <c r="P112" s="48"/>
      <c r="Q112" s="48"/>
      <c r="R112" s="48"/>
      <c r="S112" s="48"/>
      <c r="T112" s="48"/>
      <c r="U112" s="48"/>
      <c r="V112" s="48"/>
      <c r="W112" s="48"/>
      <c r="X112" s="48"/>
      <c r="Y112" s="48"/>
      <c r="Z112" s="48"/>
    </row>
    <row r="113" ht="15.75" customHeight="1">
      <c r="A113" s="48"/>
      <c r="B113" s="48"/>
      <c r="C113" s="48"/>
      <c r="D113" s="48"/>
      <c r="E113" s="48"/>
      <c r="F113" s="48"/>
      <c r="G113" s="48"/>
      <c r="H113" s="48"/>
      <c r="I113" s="48"/>
      <c r="J113" s="74"/>
      <c r="K113" s="75"/>
      <c r="L113" s="74"/>
      <c r="M113" s="75"/>
      <c r="N113" s="76"/>
      <c r="O113" s="48"/>
      <c r="P113" s="48"/>
      <c r="Q113" s="48"/>
      <c r="R113" s="48"/>
      <c r="S113" s="48"/>
      <c r="T113" s="48"/>
      <c r="U113" s="48"/>
      <c r="V113" s="48"/>
      <c r="W113" s="48"/>
      <c r="X113" s="48"/>
      <c r="Y113" s="48"/>
      <c r="Z113" s="48"/>
    </row>
    <row r="114" ht="15.75" customHeight="1">
      <c r="A114" s="48"/>
      <c r="B114" s="48"/>
      <c r="C114" s="48"/>
      <c r="D114" s="48"/>
      <c r="E114" s="48"/>
      <c r="F114" s="48"/>
      <c r="G114" s="48"/>
      <c r="H114" s="48"/>
      <c r="I114" s="48"/>
      <c r="J114" s="74"/>
      <c r="K114" s="75"/>
      <c r="L114" s="74"/>
      <c r="M114" s="75"/>
      <c r="N114" s="76"/>
      <c r="O114" s="48"/>
      <c r="P114" s="48"/>
      <c r="Q114" s="48"/>
      <c r="R114" s="48"/>
      <c r="S114" s="48"/>
      <c r="T114" s="48"/>
      <c r="U114" s="48"/>
      <c r="V114" s="48"/>
      <c r="W114" s="48"/>
      <c r="X114" s="48"/>
      <c r="Y114" s="48"/>
      <c r="Z114" s="48"/>
    </row>
    <row r="115" ht="15.75" customHeight="1">
      <c r="A115" s="48"/>
      <c r="B115" s="48"/>
      <c r="C115" s="48"/>
      <c r="D115" s="48"/>
      <c r="E115" s="48"/>
      <c r="F115" s="48"/>
      <c r="G115" s="48"/>
      <c r="H115" s="48"/>
      <c r="I115" s="48"/>
      <c r="J115" s="74"/>
      <c r="K115" s="75"/>
      <c r="L115" s="74"/>
      <c r="M115" s="75"/>
      <c r="N115" s="76"/>
      <c r="O115" s="48"/>
      <c r="P115" s="48"/>
      <c r="Q115" s="48"/>
      <c r="R115" s="48"/>
      <c r="S115" s="48"/>
      <c r="T115" s="48"/>
      <c r="U115" s="48"/>
      <c r="V115" s="48"/>
      <c r="W115" s="48"/>
      <c r="X115" s="48"/>
      <c r="Y115" s="48"/>
      <c r="Z115" s="48"/>
    </row>
    <row r="116" ht="15.75" customHeight="1">
      <c r="A116" s="48"/>
      <c r="B116" s="48"/>
      <c r="C116" s="48"/>
      <c r="D116" s="48"/>
      <c r="E116" s="48"/>
      <c r="F116" s="48"/>
      <c r="G116" s="48"/>
      <c r="H116" s="48"/>
      <c r="I116" s="48"/>
      <c r="J116" s="74"/>
      <c r="K116" s="75"/>
      <c r="L116" s="74"/>
      <c r="M116" s="75"/>
      <c r="N116" s="76"/>
      <c r="O116" s="48"/>
      <c r="P116" s="48"/>
      <c r="Q116" s="48"/>
      <c r="R116" s="48"/>
      <c r="S116" s="48"/>
      <c r="T116" s="48"/>
      <c r="U116" s="48"/>
      <c r="V116" s="48"/>
      <c r="W116" s="48"/>
      <c r="X116" s="48"/>
      <c r="Y116" s="48"/>
      <c r="Z116" s="48"/>
    </row>
    <row r="117" ht="15.75" customHeight="1">
      <c r="A117" s="48"/>
      <c r="B117" s="48"/>
      <c r="C117" s="48"/>
      <c r="D117" s="48"/>
      <c r="E117" s="48"/>
      <c r="F117" s="48"/>
      <c r="G117" s="48"/>
      <c r="H117" s="48"/>
      <c r="I117" s="48"/>
      <c r="J117" s="74"/>
      <c r="K117" s="75"/>
      <c r="L117" s="74"/>
      <c r="M117" s="75"/>
      <c r="N117" s="76"/>
      <c r="O117" s="48"/>
      <c r="P117" s="48"/>
      <c r="Q117" s="48"/>
      <c r="R117" s="48"/>
      <c r="S117" s="48"/>
      <c r="T117" s="48"/>
      <c r="U117" s="48"/>
      <c r="V117" s="48"/>
      <c r="W117" s="48"/>
      <c r="X117" s="48"/>
      <c r="Y117" s="48"/>
      <c r="Z117" s="48"/>
    </row>
    <row r="118" ht="15.75" customHeight="1">
      <c r="A118" s="48"/>
      <c r="B118" s="48"/>
      <c r="C118" s="48"/>
      <c r="D118" s="48"/>
      <c r="E118" s="48"/>
      <c r="F118" s="48"/>
      <c r="G118" s="48"/>
      <c r="H118" s="48"/>
      <c r="I118" s="48"/>
      <c r="J118" s="74"/>
      <c r="K118" s="75"/>
      <c r="L118" s="74"/>
      <c r="M118" s="75"/>
      <c r="N118" s="76"/>
      <c r="O118" s="48"/>
      <c r="P118" s="48"/>
      <c r="Q118" s="48"/>
      <c r="R118" s="48"/>
      <c r="S118" s="48"/>
      <c r="T118" s="48"/>
      <c r="U118" s="48"/>
      <c r="V118" s="48"/>
      <c r="W118" s="48"/>
      <c r="X118" s="48"/>
      <c r="Y118" s="48"/>
      <c r="Z118" s="48"/>
    </row>
    <row r="119" ht="15.75" customHeight="1">
      <c r="A119" s="48"/>
      <c r="B119" s="48"/>
      <c r="C119" s="48"/>
      <c r="D119" s="48"/>
      <c r="E119" s="48"/>
      <c r="F119" s="48"/>
      <c r="G119" s="48"/>
      <c r="H119" s="48"/>
      <c r="I119" s="48"/>
      <c r="J119" s="74"/>
      <c r="K119" s="75"/>
      <c r="L119" s="74"/>
      <c r="M119" s="75"/>
      <c r="N119" s="76"/>
      <c r="O119" s="48"/>
      <c r="P119" s="48"/>
      <c r="Q119" s="48"/>
      <c r="R119" s="48"/>
      <c r="S119" s="48"/>
      <c r="T119" s="48"/>
      <c r="U119" s="48"/>
      <c r="V119" s="48"/>
      <c r="W119" s="48"/>
      <c r="X119" s="48"/>
      <c r="Y119" s="48"/>
      <c r="Z119" s="48"/>
    </row>
    <row r="120" ht="15.75" customHeight="1">
      <c r="A120" s="48"/>
      <c r="B120" s="48"/>
      <c r="C120" s="48"/>
      <c r="D120" s="48"/>
      <c r="E120" s="48"/>
      <c r="F120" s="48"/>
      <c r="G120" s="48"/>
      <c r="H120" s="48"/>
      <c r="I120" s="48"/>
      <c r="J120" s="74"/>
      <c r="K120" s="75"/>
      <c r="L120" s="74"/>
      <c r="M120" s="75"/>
      <c r="N120" s="76"/>
      <c r="O120" s="48"/>
      <c r="P120" s="48"/>
      <c r="Q120" s="48"/>
      <c r="R120" s="48"/>
      <c r="S120" s="48"/>
      <c r="T120" s="48"/>
      <c r="U120" s="48"/>
      <c r="V120" s="48"/>
      <c r="W120" s="48"/>
      <c r="X120" s="48"/>
      <c r="Y120" s="48"/>
      <c r="Z120" s="48"/>
    </row>
    <row r="121" ht="15.75" customHeight="1">
      <c r="A121" s="48"/>
      <c r="B121" s="48"/>
      <c r="C121" s="48"/>
      <c r="D121" s="48"/>
      <c r="E121" s="48"/>
      <c r="F121" s="48"/>
      <c r="G121" s="48"/>
      <c r="H121" s="48"/>
      <c r="I121" s="48"/>
      <c r="J121" s="74"/>
      <c r="K121" s="75"/>
      <c r="L121" s="74"/>
      <c r="M121" s="75"/>
      <c r="N121" s="76"/>
      <c r="O121" s="48"/>
      <c r="P121" s="48"/>
      <c r="Q121" s="48"/>
      <c r="R121" s="48"/>
      <c r="S121" s="48"/>
      <c r="T121" s="48"/>
      <c r="U121" s="48"/>
      <c r="V121" s="48"/>
      <c r="W121" s="48"/>
      <c r="X121" s="48"/>
      <c r="Y121" s="48"/>
      <c r="Z121" s="48"/>
    </row>
    <row r="122" ht="15.75" customHeight="1">
      <c r="A122" s="48"/>
      <c r="B122" s="48"/>
      <c r="C122" s="48"/>
      <c r="D122" s="48"/>
      <c r="E122" s="48"/>
      <c r="F122" s="48"/>
      <c r="G122" s="48"/>
      <c r="H122" s="48"/>
      <c r="I122" s="48"/>
      <c r="J122" s="74"/>
      <c r="K122" s="75"/>
      <c r="L122" s="74"/>
      <c r="M122" s="75"/>
      <c r="N122" s="76"/>
      <c r="O122" s="48"/>
      <c r="P122" s="48"/>
      <c r="Q122" s="48"/>
      <c r="R122" s="48"/>
      <c r="S122" s="48"/>
      <c r="T122" s="48"/>
      <c r="U122" s="48"/>
      <c r="V122" s="48"/>
      <c r="W122" s="48"/>
      <c r="X122" s="48"/>
      <c r="Y122" s="48"/>
      <c r="Z122" s="48"/>
    </row>
    <row r="123" ht="15.75" customHeight="1">
      <c r="A123" s="48"/>
      <c r="B123" s="48"/>
      <c r="C123" s="48"/>
      <c r="D123" s="48"/>
      <c r="E123" s="48"/>
      <c r="F123" s="48"/>
      <c r="G123" s="48"/>
      <c r="H123" s="48"/>
      <c r="I123" s="48"/>
      <c r="J123" s="74"/>
      <c r="K123" s="75"/>
      <c r="L123" s="74"/>
      <c r="M123" s="75"/>
      <c r="N123" s="76"/>
      <c r="O123" s="48"/>
      <c r="P123" s="48"/>
      <c r="Q123" s="48"/>
      <c r="R123" s="48"/>
      <c r="S123" s="48"/>
      <c r="T123" s="48"/>
      <c r="U123" s="48"/>
      <c r="V123" s="48"/>
      <c r="W123" s="48"/>
      <c r="X123" s="48"/>
      <c r="Y123" s="48"/>
      <c r="Z123" s="48"/>
    </row>
    <row r="124" ht="15.75" customHeight="1">
      <c r="A124" s="48"/>
      <c r="B124" s="48"/>
      <c r="C124" s="48"/>
      <c r="D124" s="48"/>
      <c r="E124" s="48"/>
      <c r="F124" s="48"/>
      <c r="G124" s="48"/>
      <c r="H124" s="48"/>
      <c r="I124" s="48"/>
      <c r="J124" s="74"/>
      <c r="K124" s="75"/>
      <c r="L124" s="74"/>
      <c r="M124" s="75"/>
      <c r="N124" s="76"/>
      <c r="O124" s="48"/>
      <c r="P124" s="48"/>
      <c r="Q124" s="48"/>
      <c r="R124" s="48"/>
      <c r="S124" s="48"/>
      <c r="T124" s="48"/>
      <c r="U124" s="48"/>
      <c r="V124" s="48"/>
      <c r="W124" s="48"/>
      <c r="X124" s="48"/>
      <c r="Y124" s="48"/>
      <c r="Z124" s="48"/>
    </row>
    <row r="125" ht="15.75" customHeight="1">
      <c r="A125" s="48"/>
      <c r="B125" s="48"/>
      <c r="C125" s="48"/>
      <c r="D125" s="48"/>
      <c r="E125" s="48"/>
      <c r="F125" s="48"/>
      <c r="G125" s="48"/>
      <c r="H125" s="48"/>
      <c r="I125" s="48"/>
      <c r="J125" s="74"/>
      <c r="K125" s="75"/>
      <c r="L125" s="74"/>
      <c r="M125" s="75"/>
      <c r="N125" s="76"/>
      <c r="O125" s="48"/>
      <c r="P125" s="48"/>
      <c r="Q125" s="48"/>
      <c r="R125" s="48"/>
      <c r="S125" s="48"/>
      <c r="T125" s="48"/>
      <c r="U125" s="48"/>
      <c r="V125" s="48"/>
      <c r="W125" s="48"/>
      <c r="X125" s="48"/>
      <c r="Y125" s="48"/>
      <c r="Z125" s="48"/>
    </row>
    <row r="126" ht="15.75" customHeight="1">
      <c r="A126" s="48"/>
      <c r="B126" s="48"/>
      <c r="C126" s="48"/>
      <c r="D126" s="48"/>
      <c r="E126" s="48"/>
      <c r="F126" s="48"/>
      <c r="G126" s="48"/>
      <c r="H126" s="48"/>
      <c r="I126" s="48"/>
      <c r="J126" s="74"/>
      <c r="K126" s="75"/>
      <c r="L126" s="74"/>
      <c r="M126" s="75"/>
      <c r="N126" s="76"/>
      <c r="O126" s="48"/>
      <c r="P126" s="48"/>
      <c r="Q126" s="48"/>
      <c r="R126" s="48"/>
      <c r="S126" s="48"/>
      <c r="T126" s="48"/>
      <c r="U126" s="48"/>
      <c r="V126" s="48"/>
      <c r="W126" s="48"/>
      <c r="X126" s="48"/>
      <c r="Y126" s="48"/>
      <c r="Z126" s="48"/>
    </row>
    <row r="127" ht="15.75" customHeight="1">
      <c r="A127" s="48"/>
      <c r="B127" s="48"/>
      <c r="C127" s="48"/>
      <c r="D127" s="48"/>
      <c r="E127" s="48"/>
      <c r="F127" s="48"/>
      <c r="G127" s="48"/>
      <c r="H127" s="48"/>
      <c r="I127" s="48"/>
      <c r="J127" s="74"/>
      <c r="K127" s="75"/>
      <c r="L127" s="74"/>
      <c r="M127" s="75"/>
      <c r="N127" s="76"/>
      <c r="O127" s="48"/>
      <c r="P127" s="48"/>
      <c r="Q127" s="48"/>
      <c r="R127" s="48"/>
      <c r="S127" s="48"/>
      <c r="T127" s="48"/>
      <c r="U127" s="48"/>
      <c r="V127" s="48"/>
      <c r="W127" s="48"/>
      <c r="X127" s="48"/>
      <c r="Y127" s="48"/>
      <c r="Z127" s="48"/>
    </row>
    <row r="128" ht="15.75" customHeight="1">
      <c r="A128" s="48"/>
      <c r="B128" s="48"/>
      <c r="C128" s="48"/>
      <c r="D128" s="48"/>
      <c r="E128" s="48"/>
      <c r="F128" s="48"/>
      <c r="G128" s="48"/>
      <c r="H128" s="48"/>
      <c r="I128" s="48"/>
      <c r="J128" s="74"/>
      <c r="K128" s="75"/>
      <c r="L128" s="74"/>
      <c r="M128" s="75"/>
      <c r="N128" s="76"/>
      <c r="O128" s="48"/>
      <c r="P128" s="48"/>
      <c r="Q128" s="48"/>
      <c r="R128" s="48"/>
      <c r="S128" s="48"/>
      <c r="T128" s="48"/>
      <c r="U128" s="48"/>
      <c r="V128" s="48"/>
      <c r="W128" s="48"/>
      <c r="X128" s="48"/>
      <c r="Y128" s="48"/>
      <c r="Z128" s="48"/>
    </row>
    <row r="129" ht="15.75" customHeight="1">
      <c r="A129" s="48"/>
      <c r="B129" s="48"/>
      <c r="C129" s="48"/>
      <c r="D129" s="48"/>
      <c r="E129" s="48"/>
      <c r="F129" s="48"/>
      <c r="G129" s="48"/>
      <c r="H129" s="48"/>
      <c r="I129" s="48"/>
      <c r="J129" s="74"/>
      <c r="K129" s="75"/>
      <c r="L129" s="74"/>
      <c r="M129" s="75"/>
      <c r="N129" s="76"/>
      <c r="O129" s="48"/>
      <c r="P129" s="48"/>
      <c r="Q129" s="48"/>
      <c r="R129" s="48"/>
      <c r="S129" s="48"/>
      <c r="T129" s="48"/>
      <c r="U129" s="48"/>
      <c r="V129" s="48"/>
      <c r="W129" s="48"/>
      <c r="X129" s="48"/>
      <c r="Y129" s="48"/>
      <c r="Z129" s="48"/>
    </row>
    <row r="130" ht="15.75" customHeight="1">
      <c r="A130" s="48"/>
      <c r="B130" s="48"/>
      <c r="C130" s="48"/>
      <c r="D130" s="48"/>
      <c r="E130" s="48"/>
      <c r="F130" s="48"/>
      <c r="G130" s="48"/>
      <c r="H130" s="48"/>
      <c r="I130" s="48"/>
      <c r="J130" s="74"/>
      <c r="K130" s="75"/>
      <c r="L130" s="74"/>
      <c r="M130" s="75"/>
      <c r="N130" s="76"/>
      <c r="O130" s="48"/>
      <c r="P130" s="48"/>
      <c r="Q130" s="48"/>
      <c r="R130" s="48"/>
      <c r="S130" s="48"/>
      <c r="T130" s="48"/>
      <c r="U130" s="48"/>
      <c r="V130" s="48"/>
      <c r="W130" s="48"/>
      <c r="X130" s="48"/>
      <c r="Y130" s="48"/>
      <c r="Z130" s="48"/>
    </row>
    <row r="131" ht="15.75" customHeight="1">
      <c r="A131" s="48"/>
      <c r="B131" s="48"/>
      <c r="C131" s="48"/>
      <c r="D131" s="48"/>
      <c r="E131" s="48"/>
      <c r="F131" s="48"/>
      <c r="G131" s="48"/>
      <c r="H131" s="48"/>
      <c r="I131" s="48"/>
      <c r="J131" s="74"/>
      <c r="K131" s="75"/>
      <c r="L131" s="74"/>
      <c r="M131" s="75"/>
      <c r="N131" s="76"/>
      <c r="O131" s="48"/>
      <c r="P131" s="48"/>
      <c r="Q131" s="48"/>
      <c r="R131" s="48"/>
      <c r="S131" s="48"/>
      <c r="T131" s="48"/>
      <c r="U131" s="48"/>
      <c r="V131" s="48"/>
      <c r="W131" s="48"/>
      <c r="X131" s="48"/>
      <c r="Y131" s="48"/>
      <c r="Z131" s="48"/>
    </row>
    <row r="132" ht="15.75" customHeight="1">
      <c r="A132" s="48"/>
      <c r="B132" s="48"/>
      <c r="C132" s="48"/>
      <c r="D132" s="48"/>
      <c r="E132" s="48"/>
      <c r="F132" s="48"/>
      <c r="G132" s="48"/>
      <c r="H132" s="48"/>
      <c r="I132" s="48"/>
      <c r="J132" s="74"/>
      <c r="K132" s="75"/>
      <c r="L132" s="74"/>
      <c r="M132" s="75"/>
      <c r="N132" s="76"/>
      <c r="O132" s="48"/>
      <c r="P132" s="48"/>
      <c r="Q132" s="48"/>
      <c r="R132" s="48"/>
      <c r="S132" s="48"/>
      <c r="T132" s="48"/>
      <c r="U132" s="48"/>
      <c r="V132" s="48"/>
      <c r="W132" s="48"/>
      <c r="X132" s="48"/>
      <c r="Y132" s="48"/>
      <c r="Z132" s="48"/>
    </row>
    <row r="133" ht="15.75" customHeight="1">
      <c r="A133" s="48"/>
      <c r="B133" s="48"/>
      <c r="C133" s="48"/>
      <c r="D133" s="48"/>
      <c r="E133" s="48"/>
      <c r="F133" s="48"/>
      <c r="G133" s="48"/>
      <c r="H133" s="48"/>
      <c r="I133" s="48"/>
      <c r="J133" s="74"/>
      <c r="K133" s="75"/>
      <c r="L133" s="74"/>
      <c r="M133" s="75"/>
      <c r="N133" s="76"/>
      <c r="O133" s="48"/>
      <c r="P133" s="48"/>
      <c r="Q133" s="48"/>
      <c r="R133" s="48"/>
      <c r="S133" s="48"/>
      <c r="T133" s="48"/>
      <c r="U133" s="48"/>
      <c r="V133" s="48"/>
      <c r="W133" s="48"/>
      <c r="X133" s="48"/>
      <c r="Y133" s="48"/>
      <c r="Z133" s="48"/>
    </row>
    <row r="134" ht="15.75" customHeight="1">
      <c r="A134" s="48"/>
      <c r="B134" s="48"/>
      <c r="C134" s="48"/>
      <c r="D134" s="48"/>
      <c r="E134" s="48"/>
      <c r="F134" s="48"/>
      <c r="G134" s="48"/>
      <c r="H134" s="48"/>
      <c r="I134" s="48"/>
      <c r="J134" s="74"/>
      <c r="K134" s="75"/>
      <c r="L134" s="74"/>
      <c r="M134" s="75"/>
      <c r="N134" s="76"/>
      <c r="O134" s="48"/>
      <c r="P134" s="48"/>
      <c r="Q134" s="48"/>
      <c r="R134" s="48"/>
      <c r="S134" s="48"/>
      <c r="T134" s="48"/>
      <c r="U134" s="48"/>
      <c r="V134" s="48"/>
      <c r="W134" s="48"/>
      <c r="X134" s="48"/>
      <c r="Y134" s="48"/>
      <c r="Z134" s="48"/>
    </row>
    <row r="135" ht="15.75" customHeight="1">
      <c r="A135" s="48"/>
      <c r="B135" s="48"/>
      <c r="C135" s="48"/>
      <c r="D135" s="48"/>
      <c r="E135" s="48"/>
      <c r="F135" s="48"/>
      <c r="G135" s="48"/>
      <c r="H135" s="48"/>
      <c r="I135" s="48"/>
      <c r="J135" s="74"/>
      <c r="K135" s="75"/>
      <c r="L135" s="74"/>
      <c r="M135" s="75"/>
      <c r="N135" s="76"/>
      <c r="O135" s="48"/>
      <c r="P135" s="48"/>
      <c r="Q135" s="48"/>
      <c r="R135" s="48"/>
      <c r="S135" s="48"/>
      <c r="T135" s="48"/>
      <c r="U135" s="48"/>
      <c r="V135" s="48"/>
      <c r="W135" s="48"/>
      <c r="X135" s="48"/>
      <c r="Y135" s="48"/>
      <c r="Z135" s="48"/>
    </row>
    <row r="136" ht="15.75" customHeight="1">
      <c r="A136" s="48"/>
      <c r="B136" s="48"/>
      <c r="C136" s="48"/>
      <c r="D136" s="48"/>
      <c r="E136" s="48"/>
      <c r="F136" s="48"/>
      <c r="G136" s="48"/>
      <c r="H136" s="48"/>
      <c r="I136" s="48"/>
      <c r="J136" s="74"/>
      <c r="K136" s="75"/>
      <c r="L136" s="74"/>
      <c r="M136" s="75"/>
      <c r="N136" s="76"/>
      <c r="O136" s="48"/>
      <c r="P136" s="48"/>
      <c r="Q136" s="48"/>
      <c r="R136" s="48"/>
      <c r="S136" s="48"/>
      <c r="T136" s="48"/>
      <c r="U136" s="48"/>
      <c r="V136" s="48"/>
      <c r="W136" s="48"/>
      <c r="X136" s="48"/>
      <c r="Y136" s="48"/>
      <c r="Z136" s="48"/>
    </row>
    <row r="137" ht="15.75" customHeight="1">
      <c r="A137" s="48"/>
      <c r="B137" s="48"/>
      <c r="C137" s="48"/>
      <c r="D137" s="48"/>
      <c r="E137" s="48"/>
      <c r="F137" s="48"/>
      <c r="G137" s="48"/>
      <c r="H137" s="48"/>
      <c r="I137" s="48"/>
      <c r="J137" s="74"/>
      <c r="K137" s="75"/>
      <c r="L137" s="74"/>
      <c r="M137" s="75"/>
      <c r="N137" s="76"/>
      <c r="O137" s="48"/>
      <c r="P137" s="48"/>
      <c r="Q137" s="48"/>
      <c r="R137" s="48"/>
      <c r="S137" s="48"/>
      <c r="T137" s="48"/>
      <c r="U137" s="48"/>
      <c r="V137" s="48"/>
      <c r="W137" s="48"/>
      <c r="X137" s="48"/>
      <c r="Y137" s="48"/>
      <c r="Z137" s="48"/>
    </row>
    <row r="138" ht="15.75" customHeight="1">
      <c r="A138" s="48"/>
      <c r="B138" s="48"/>
      <c r="C138" s="48"/>
      <c r="D138" s="48"/>
      <c r="E138" s="48"/>
      <c r="F138" s="48"/>
      <c r="G138" s="48"/>
      <c r="H138" s="48"/>
      <c r="I138" s="48"/>
      <c r="J138" s="74"/>
      <c r="K138" s="75"/>
      <c r="L138" s="74"/>
      <c r="M138" s="75"/>
      <c r="N138" s="76"/>
      <c r="O138" s="48"/>
      <c r="P138" s="48"/>
      <c r="Q138" s="48"/>
      <c r="R138" s="48"/>
      <c r="S138" s="48"/>
      <c r="T138" s="48"/>
      <c r="U138" s="48"/>
      <c r="V138" s="48"/>
      <c r="W138" s="48"/>
      <c r="X138" s="48"/>
      <c r="Y138" s="48"/>
      <c r="Z138" s="48"/>
    </row>
    <row r="139" ht="15.75" customHeight="1">
      <c r="A139" s="48"/>
      <c r="B139" s="48"/>
      <c r="C139" s="48"/>
      <c r="D139" s="48"/>
      <c r="E139" s="48"/>
      <c r="F139" s="48"/>
      <c r="G139" s="48"/>
      <c r="H139" s="48"/>
      <c r="I139" s="48"/>
      <c r="J139" s="74"/>
      <c r="K139" s="75"/>
      <c r="L139" s="74"/>
      <c r="M139" s="75"/>
      <c r="N139" s="76"/>
      <c r="O139" s="48"/>
      <c r="P139" s="48"/>
      <c r="Q139" s="48"/>
      <c r="R139" s="48"/>
      <c r="S139" s="48"/>
      <c r="T139" s="48"/>
      <c r="U139" s="48"/>
      <c r="V139" s="48"/>
      <c r="W139" s="48"/>
      <c r="X139" s="48"/>
      <c r="Y139" s="48"/>
      <c r="Z139" s="48"/>
    </row>
    <row r="140" ht="15.75" customHeight="1">
      <c r="A140" s="48"/>
      <c r="B140" s="48"/>
      <c r="C140" s="48"/>
      <c r="D140" s="48"/>
      <c r="E140" s="48"/>
      <c r="F140" s="48"/>
      <c r="G140" s="48"/>
      <c r="H140" s="48"/>
      <c r="I140" s="48"/>
      <c r="J140" s="74"/>
      <c r="K140" s="75"/>
      <c r="L140" s="74"/>
      <c r="M140" s="75"/>
      <c r="N140" s="76"/>
      <c r="O140" s="48"/>
      <c r="P140" s="48"/>
      <c r="Q140" s="48"/>
      <c r="R140" s="48"/>
      <c r="S140" s="48"/>
      <c r="T140" s="48"/>
      <c r="U140" s="48"/>
      <c r="V140" s="48"/>
      <c r="W140" s="48"/>
      <c r="X140" s="48"/>
      <c r="Y140" s="48"/>
      <c r="Z140" s="48"/>
    </row>
    <row r="141" ht="15.75" customHeight="1">
      <c r="A141" s="48"/>
      <c r="B141" s="48"/>
      <c r="C141" s="48"/>
      <c r="D141" s="48"/>
      <c r="E141" s="48"/>
      <c r="F141" s="48"/>
      <c r="G141" s="48"/>
      <c r="H141" s="48"/>
      <c r="I141" s="48"/>
      <c r="J141" s="74"/>
      <c r="K141" s="75"/>
      <c r="L141" s="74"/>
      <c r="M141" s="75"/>
      <c r="N141" s="76"/>
      <c r="O141" s="48"/>
      <c r="P141" s="48"/>
      <c r="Q141" s="48"/>
      <c r="R141" s="48"/>
      <c r="S141" s="48"/>
      <c r="T141" s="48"/>
      <c r="U141" s="48"/>
      <c r="V141" s="48"/>
      <c r="W141" s="48"/>
      <c r="X141" s="48"/>
      <c r="Y141" s="48"/>
      <c r="Z141" s="48"/>
    </row>
    <row r="142" ht="15.75" customHeight="1">
      <c r="A142" s="48"/>
      <c r="B142" s="48"/>
      <c r="C142" s="48"/>
      <c r="D142" s="48"/>
      <c r="E142" s="48"/>
      <c r="F142" s="48"/>
      <c r="G142" s="48"/>
      <c r="H142" s="48"/>
      <c r="I142" s="48"/>
      <c r="J142" s="74"/>
      <c r="K142" s="75"/>
      <c r="L142" s="74"/>
      <c r="M142" s="75"/>
      <c r="N142" s="76"/>
      <c r="O142" s="48"/>
      <c r="P142" s="48"/>
      <c r="Q142" s="48"/>
      <c r="R142" s="48"/>
      <c r="S142" s="48"/>
      <c r="T142" s="48"/>
      <c r="U142" s="48"/>
      <c r="V142" s="48"/>
      <c r="W142" s="48"/>
      <c r="X142" s="48"/>
      <c r="Y142" s="48"/>
      <c r="Z142" s="48"/>
    </row>
    <row r="143" ht="15.75" customHeight="1">
      <c r="A143" s="48"/>
      <c r="B143" s="48"/>
      <c r="C143" s="48"/>
      <c r="D143" s="48"/>
      <c r="E143" s="48"/>
      <c r="F143" s="48"/>
      <c r="G143" s="48"/>
      <c r="H143" s="48"/>
      <c r="I143" s="48"/>
      <c r="J143" s="74"/>
      <c r="K143" s="75"/>
      <c r="L143" s="74"/>
      <c r="M143" s="75"/>
      <c r="N143" s="76"/>
      <c r="O143" s="48"/>
      <c r="P143" s="48"/>
      <c r="Q143" s="48"/>
      <c r="R143" s="48"/>
      <c r="S143" s="48"/>
      <c r="T143" s="48"/>
      <c r="U143" s="48"/>
      <c r="V143" s="48"/>
      <c r="W143" s="48"/>
      <c r="X143" s="48"/>
      <c r="Y143" s="48"/>
      <c r="Z143" s="48"/>
    </row>
    <row r="144" ht="15.75" customHeight="1">
      <c r="A144" s="48"/>
      <c r="B144" s="48"/>
      <c r="C144" s="48"/>
      <c r="D144" s="48"/>
      <c r="E144" s="48"/>
      <c r="F144" s="48"/>
      <c r="G144" s="48"/>
      <c r="H144" s="48"/>
      <c r="I144" s="48"/>
      <c r="J144" s="74"/>
      <c r="K144" s="75"/>
      <c r="L144" s="74"/>
      <c r="M144" s="75"/>
      <c r="N144" s="76"/>
      <c r="O144" s="48"/>
      <c r="P144" s="48"/>
      <c r="Q144" s="48"/>
      <c r="R144" s="48"/>
      <c r="S144" s="48"/>
      <c r="T144" s="48"/>
      <c r="U144" s="48"/>
      <c r="V144" s="48"/>
      <c r="W144" s="48"/>
      <c r="X144" s="48"/>
      <c r="Y144" s="48"/>
      <c r="Z144" s="48"/>
    </row>
    <row r="145" ht="15.75" customHeight="1">
      <c r="A145" s="48"/>
      <c r="B145" s="48"/>
      <c r="C145" s="48"/>
      <c r="D145" s="48"/>
      <c r="E145" s="48"/>
      <c r="F145" s="48"/>
      <c r="G145" s="48"/>
      <c r="H145" s="48"/>
      <c r="I145" s="48"/>
      <c r="J145" s="74"/>
      <c r="K145" s="75"/>
      <c r="L145" s="74"/>
      <c r="M145" s="75"/>
      <c r="N145" s="76"/>
      <c r="O145" s="48"/>
      <c r="P145" s="48"/>
      <c r="Q145" s="48"/>
      <c r="R145" s="48"/>
      <c r="S145" s="48"/>
      <c r="T145" s="48"/>
      <c r="U145" s="48"/>
      <c r="V145" s="48"/>
      <c r="W145" s="48"/>
      <c r="X145" s="48"/>
      <c r="Y145" s="48"/>
      <c r="Z145" s="48"/>
    </row>
    <row r="146" ht="15.75" customHeight="1">
      <c r="A146" s="48"/>
      <c r="B146" s="48"/>
      <c r="C146" s="48"/>
      <c r="D146" s="48"/>
      <c r="E146" s="48"/>
      <c r="F146" s="48"/>
      <c r="G146" s="48"/>
      <c r="H146" s="48"/>
      <c r="I146" s="48"/>
      <c r="J146" s="74"/>
      <c r="K146" s="75"/>
      <c r="L146" s="74"/>
      <c r="M146" s="75"/>
      <c r="N146" s="76"/>
      <c r="O146" s="48"/>
      <c r="P146" s="48"/>
      <c r="Q146" s="48"/>
      <c r="R146" s="48"/>
      <c r="S146" s="48"/>
      <c r="T146" s="48"/>
      <c r="U146" s="48"/>
      <c r="V146" s="48"/>
      <c r="W146" s="48"/>
      <c r="X146" s="48"/>
      <c r="Y146" s="48"/>
      <c r="Z146" s="48"/>
    </row>
    <row r="147" ht="15.75" customHeight="1">
      <c r="A147" s="48"/>
      <c r="B147" s="48"/>
      <c r="C147" s="48"/>
      <c r="D147" s="48"/>
      <c r="E147" s="48"/>
      <c r="F147" s="48"/>
      <c r="G147" s="48"/>
      <c r="H147" s="48"/>
      <c r="I147" s="48"/>
      <c r="J147" s="74"/>
      <c r="K147" s="75"/>
      <c r="L147" s="74"/>
      <c r="M147" s="75"/>
      <c r="N147" s="76"/>
      <c r="O147" s="48"/>
      <c r="P147" s="48"/>
      <c r="Q147" s="48"/>
      <c r="R147" s="48"/>
      <c r="S147" s="48"/>
      <c r="T147" s="48"/>
      <c r="U147" s="48"/>
      <c r="V147" s="48"/>
      <c r="W147" s="48"/>
      <c r="X147" s="48"/>
      <c r="Y147" s="48"/>
      <c r="Z147" s="48"/>
    </row>
    <row r="148" ht="15.75" customHeight="1">
      <c r="A148" s="48"/>
      <c r="B148" s="48"/>
      <c r="C148" s="48"/>
      <c r="D148" s="48"/>
      <c r="E148" s="48"/>
      <c r="F148" s="48"/>
      <c r="G148" s="48"/>
      <c r="H148" s="48"/>
      <c r="I148" s="48"/>
      <c r="J148" s="74"/>
      <c r="K148" s="75"/>
      <c r="L148" s="74"/>
      <c r="M148" s="75"/>
      <c r="N148" s="76"/>
      <c r="O148" s="48"/>
      <c r="P148" s="48"/>
      <c r="Q148" s="48"/>
      <c r="R148" s="48"/>
      <c r="S148" s="48"/>
      <c r="T148" s="48"/>
      <c r="U148" s="48"/>
      <c r="V148" s="48"/>
      <c r="W148" s="48"/>
      <c r="X148" s="48"/>
      <c r="Y148" s="48"/>
      <c r="Z148" s="48"/>
    </row>
    <row r="149" ht="15.75" customHeight="1">
      <c r="A149" s="48"/>
      <c r="B149" s="48"/>
      <c r="C149" s="48"/>
      <c r="D149" s="48"/>
      <c r="E149" s="48"/>
      <c r="F149" s="48"/>
      <c r="G149" s="48"/>
      <c r="H149" s="48"/>
      <c r="I149" s="48"/>
      <c r="J149" s="74"/>
      <c r="K149" s="75"/>
      <c r="L149" s="74"/>
      <c r="M149" s="75"/>
      <c r="N149" s="76"/>
      <c r="O149" s="48"/>
      <c r="P149" s="48"/>
      <c r="Q149" s="48"/>
      <c r="R149" s="48"/>
      <c r="S149" s="48"/>
      <c r="T149" s="48"/>
      <c r="U149" s="48"/>
      <c r="V149" s="48"/>
      <c r="W149" s="48"/>
      <c r="X149" s="48"/>
      <c r="Y149" s="48"/>
      <c r="Z149" s="48"/>
    </row>
    <row r="150" ht="15.75" customHeight="1">
      <c r="A150" s="48"/>
      <c r="B150" s="48"/>
      <c r="C150" s="48"/>
      <c r="D150" s="48"/>
      <c r="E150" s="48"/>
      <c r="F150" s="48"/>
      <c r="G150" s="48"/>
      <c r="H150" s="48"/>
      <c r="I150" s="48"/>
      <c r="J150" s="74"/>
      <c r="K150" s="75"/>
      <c r="L150" s="74"/>
      <c r="M150" s="75"/>
      <c r="N150" s="76"/>
      <c r="O150" s="48"/>
      <c r="P150" s="48"/>
      <c r="Q150" s="48"/>
      <c r="R150" s="48"/>
      <c r="S150" s="48"/>
      <c r="T150" s="48"/>
      <c r="U150" s="48"/>
      <c r="V150" s="48"/>
      <c r="W150" s="48"/>
      <c r="X150" s="48"/>
      <c r="Y150" s="48"/>
      <c r="Z150" s="48"/>
    </row>
    <row r="151" ht="15.75" customHeight="1">
      <c r="A151" s="48"/>
      <c r="B151" s="48"/>
      <c r="C151" s="48"/>
      <c r="D151" s="48"/>
      <c r="E151" s="48"/>
      <c r="F151" s="48"/>
      <c r="G151" s="48"/>
      <c r="H151" s="48"/>
      <c r="I151" s="48"/>
      <c r="J151" s="74"/>
      <c r="K151" s="75"/>
      <c r="L151" s="74"/>
      <c r="M151" s="75"/>
      <c r="N151" s="76"/>
      <c r="O151" s="48"/>
      <c r="P151" s="48"/>
      <c r="Q151" s="48"/>
      <c r="R151" s="48"/>
      <c r="S151" s="48"/>
      <c r="T151" s="48"/>
      <c r="U151" s="48"/>
      <c r="V151" s="48"/>
      <c r="W151" s="48"/>
      <c r="X151" s="48"/>
      <c r="Y151" s="48"/>
      <c r="Z151" s="48"/>
    </row>
    <row r="152" ht="15.75" customHeight="1">
      <c r="A152" s="48"/>
      <c r="B152" s="48"/>
      <c r="C152" s="48"/>
      <c r="D152" s="48"/>
      <c r="E152" s="48"/>
      <c r="F152" s="48"/>
      <c r="G152" s="48"/>
      <c r="H152" s="48"/>
      <c r="I152" s="48"/>
      <c r="J152" s="74"/>
      <c r="K152" s="75"/>
      <c r="L152" s="74"/>
      <c r="M152" s="75"/>
      <c r="N152" s="76"/>
      <c r="O152" s="48"/>
      <c r="P152" s="48"/>
      <c r="Q152" s="48"/>
      <c r="R152" s="48"/>
      <c r="S152" s="48"/>
      <c r="T152" s="48"/>
      <c r="U152" s="48"/>
      <c r="V152" s="48"/>
      <c r="W152" s="48"/>
      <c r="X152" s="48"/>
      <c r="Y152" s="48"/>
      <c r="Z152" s="48"/>
    </row>
    <row r="153" ht="15.75" customHeight="1">
      <c r="A153" s="48"/>
      <c r="B153" s="48"/>
      <c r="C153" s="48"/>
      <c r="D153" s="48"/>
      <c r="E153" s="48"/>
      <c r="F153" s="48"/>
      <c r="G153" s="48"/>
      <c r="H153" s="48"/>
      <c r="I153" s="48"/>
      <c r="J153" s="74"/>
      <c r="K153" s="75"/>
      <c r="L153" s="74"/>
      <c r="M153" s="75"/>
      <c r="N153" s="76"/>
      <c r="O153" s="48"/>
      <c r="P153" s="48"/>
      <c r="Q153" s="48"/>
      <c r="R153" s="48"/>
      <c r="S153" s="48"/>
      <c r="T153" s="48"/>
      <c r="U153" s="48"/>
      <c r="V153" s="48"/>
      <c r="W153" s="48"/>
      <c r="X153" s="48"/>
      <c r="Y153" s="48"/>
      <c r="Z153" s="48"/>
    </row>
    <row r="154" ht="15.75" customHeight="1">
      <c r="A154" s="48"/>
      <c r="B154" s="48"/>
      <c r="C154" s="48"/>
      <c r="D154" s="48"/>
      <c r="E154" s="48"/>
      <c r="F154" s="48"/>
      <c r="G154" s="48"/>
      <c r="H154" s="48"/>
      <c r="I154" s="48"/>
      <c r="J154" s="74"/>
      <c r="K154" s="75"/>
      <c r="L154" s="74"/>
      <c r="M154" s="75"/>
      <c r="N154" s="76"/>
      <c r="O154" s="48"/>
      <c r="P154" s="48"/>
      <c r="Q154" s="48"/>
      <c r="R154" s="48"/>
      <c r="S154" s="48"/>
      <c r="T154" s="48"/>
      <c r="U154" s="48"/>
      <c r="V154" s="48"/>
      <c r="W154" s="48"/>
      <c r="X154" s="48"/>
      <c r="Y154" s="48"/>
      <c r="Z154" s="48"/>
    </row>
    <row r="155" ht="15.75" customHeight="1">
      <c r="A155" s="48"/>
      <c r="B155" s="48"/>
      <c r="C155" s="48"/>
      <c r="D155" s="48"/>
      <c r="E155" s="48"/>
      <c r="F155" s="48"/>
      <c r="G155" s="48"/>
      <c r="H155" s="48"/>
      <c r="I155" s="48"/>
      <c r="J155" s="74"/>
      <c r="K155" s="75"/>
      <c r="L155" s="74"/>
      <c r="M155" s="75"/>
      <c r="N155" s="76"/>
      <c r="O155" s="48"/>
      <c r="P155" s="48"/>
      <c r="Q155" s="48"/>
      <c r="R155" s="48"/>
      <c r="S155" s="48"/>
      <c r="T155" s="48"/>
      <c r="U155" s="48"/>
      <c r="V155" s="48"/>
      <c r="W155" s="48"/>
      <c r="X155" s="48"/>
      <c r="Y155" s="48"/>
      <c r="Z155" s="48"/>
    </row>
    <row r="156" ht="15.75" customHeight="1">
      <c r="A156" s="48"/>
      <c r="B156" s="48"/>
      <c r="C156" s="48"/>
      <c r="D156" s="48"/>
      <c r="E156" s="48"/>
      <c r="F156" s="48"/>
      <c r="G156" s="48"/>
      <c r="H156" s="48"/>
      <c r="I156" s="48"/>
      <c r="J156" s="74"/>
      <c r="K156" s="75"/>
      <c r="L156" s="74"/>
      <c r="M156" s="75"/>
      <c r="N156" s="76"/>
      <c r="O156" s="48"/>
      <c r="P156" s="48"/>
      <c r="Q156" s="48"/>
      <c r="R156" s="48"/>
      <c r="S156" s="48"/>
      <c r="T156" s="48"/>
      <c r="U156" s="48"/>
      <c r="V156" s="48"/>
      <c r="W156" s="48"/>
      <c r="X156" s="48"/>
      <c r="Y156" s="48"/>
      <c r="Z156" s="48"/>
    </row>
    <row r="157" ht="15.75" customHeight="1">
      <c r="A157" s="48"/>
      <c r="B157" s="48"/>
      <c r="C157" s="48"/>
      <c r="D157" s="48"/>
      <c r="E157" s="48"/>
      <c r="F157" s="48"/>
      <c r="G157" s="48"/>
      <c r="H157" s="48"/>
      <c r="I157" s="48"/>
      <c r="J157" s="74"/>
      <c r="K157" s="75"/>
      <c r="L157" s="74"/>
      <c r="M157" s="75"/>
      <c r="N157" s="76"/>
      <c r="O157" s="48"/>
      <c r="P157" s="48"/>
      <c r="Q157" s="48"/>
      <c r="R157" s="48"/>
      <c r="S157" s="48"/>
      <c r="T157" s="48"/>
      <c r="U157" s="48"/>
      <c r="V157" s="48"/>
      <c r="W157" s="48"/>
      <c r="X157" s="48"/>
      <c r="Y157" s="48"/>
      <c r="Z157" s="48"/>
    </row>
    <row r="158" ht="15.75" customHeight="1">
      <c r="A158" s="48"/>
      <c r="B158" s="48"/>
      <c r="C158" s="48"/>
      <c r="D158" s="48"/>
      <c r="E158" s="48"/>
      <c r="F158" s="48"/>
      <c r="G158" s="48"/>
      <c r="H158" s="48"/>
      <c r="I158" s="48"/>
      <c r="J158" s="74"/>
      <c r="K158" s="75"/>
      <c r="L158" s="74"/>
      <c r="M158" s="75"/>
      <c r="N158" s="76"/>
      <c r="O158" s="48"/>
      <c r="P158" s="48"/>
      <c r="Q158" s="48"/>
      <c r="R158" s="48"/>
      <c r="S158" s="48"/>
      <c r="T158" s="48"/>
      <c r="U158" s="48"/>
      <c r="V158" s="48"/>
      <c r="W158" s="48"/>
      <c r="X158" s="48"/>
      <c r="Y158" s="48"/>
      <c r="Z158" s="48"/>
    </row>
    <row r="159" ht="15.75" customHeight="1">
      <c r="A159" s="48"/>
      <c r="B159" s="48"/>
      <c r="C159" s="48"/>
      <c r="D159" s="48"/>
      <c r="E159" s="48"/>
      <c r="F159" s="48"/>
      <c r="G159" s="48"/>
      <c r="H159" s="48"/>
      <c r="I159" s="48"/>
      <c r="J159" s="74"/>
      <c r="K159" s="75"/>
      <c r="L159" s="74"/>
      <c r="M159" s="75"/>
      <c r="N159" s="76"/>
      <c r="O159" s="48"/>
      <c r="P159" s="48"/>
      <c r="Q159" s="48"/>
      <c r="R159" s="48"/>
      <c r="S159" s="48"/>
      <c r="T159" s="48"/>
      <c r="U159" s="48"/>
      <c r="V159" s="48"/>
      <c r="W159" s="48"/>
      <c r="X159" s="48"/>
      <c r="Y159" s="48"/>
      <c r="Z159" s="48"/>
    </row>
    <row r="160" ht="15.75" customHeight="1">
      <c r="A160" s="48"/>
      <c r="B160" s="48"/>
      <c r="C160" s="48"/>
      <c r="D160" s="48"/>
      <c r="E160" s="48"/>
      <c r="F160" s="48"/>
      <c r="G160" s="48"/>
      <c r="H160" s="48"/>
      <c r="I160" s="48"/>
      <c r="J160" s="74"/>
      <c r="K160" s="75"/>
      <c r="L160" s="74"/>
      <c r="M160" s="75"/>
      <c r="N160" s="76"/>
      <c r="O160" s="48"/>
      <c r="P160" s="48"/>
      <c r="Q160" s="48"/>
      <c r="R160" s="48"/>
      <c r="S160" s="48"/>
      <c r="T160" s="48"/>
      <c r="U160" s="48"/>
      <c r="V160" s="48"/>
      <c r="W160" s="48"/>
      <c r="X160" s="48"/>
      <c r="Y160" s="48"/>
      <c r="Z160" s="48"/>
    </row>
    <row r="161" ht="15.75" customHeight="1">
      <c r="A161" s="48"/>
      <c r="B161" s="48"/>
      <c r="C161" s="48"/>
      <c r="D161" s="48"/>
      <c r="E161" s="48"/>
      <c r="F161" s="48"/>
      <c r="G161" s="48"/>
      <c r="H161" s="48"/>
      <c r="I161" s="48"/>
      <c r="J161" s="74"/>
      <c r="K161" s="75"/>
      <c r="L161" s="74"/>
      <c r="M161" s="75"/>
      <c r="N161" s="76"/>
      <c r="O161" s="48"/>
      <c r="P161" s="48"/>
      <c r="Q161" s="48"/>
      <c r="R161" s="48"/>
      <c r="S161" s="48"/>
      <c r="T161" s="48"/>
      <c r="U161" s="48"/>
      <c r="V161" s="48"/>
      <c r="W161" s="48"/>
      <c r="X161" s="48"/>
      <c r="Y161" s="48"/>
      <c r="Z161" s="48"/>
    </row>
    <row r="162" ht="15.75" customHeight="1">
      <c r="A162" s="48"/>
      <c r="B162" s="48"/>
      <c r="C162" s="48"/>
      <c r="D162" s="48"/>
      <c r="E162" s="48"/>
      <c r="F162" s="48"/>
      <c r="G162" s="48"/>
      <c r="H162" s="48"/>
      <c r="I162" s="48"/>
      <c r="J162" s="74"/>
      <c r="K162" s="75"/>
      <c r="L162" s="74"/>
      <c r="M162" s="75"/>
      <c r="N162" s="76"/>
      <c r="O162" s="48"/>
      <c r="P162" s="48"/>
      <c r="Q162" s="48"/>
      <c r="R162" s="48"/>
      <c r="S162" s="48"/>
      <c r="T162" s="48"/>
      <c r="U162" s="48"/>
      <c r="V162" s="48"/>
      <c r="W162" s="48"/>
      <c r="X162" s="48"/>
      <c r="Y162" s="48"/>
      <c r="Z162" s="48"/>
    </row>
    <row r="163" ht="15.75" customHeight="1">
      <c r="A163" s="48"/>
      <c r="B163" s="48"/>
      <c r="C163" s="48"/>
      <c r="D163" s="48"/>
      <c r="E163" s="48"/>
      <c r="F163" s="48"/>
      <c r="G163" s="48"/>
      <c r="H163" s="48"/>
      <c r="I163" s="48"/>
      <c r="J163" s="74"/>
      <c r="K163" s="75"/>
      <c r="L163" s="74"/>
      <c r="M163" s="75"/>
      <c r="N163" s="76"/>
      <c r="O163" s="48"/>
      <c r="P163" s="48"/>
      <c r="Q163" s="48"/>
      <c r="R163" s="48"/>
      <c r="S163" s="48"/>
      <c r="T163" s="48"/>
      <c r="U163" s="48"/>
      <c r="V163" s="48"/>
      <c r="W163" s="48"/>
      <c r="X163" s="48"/>
      <c r="Y163" s="48"/>
      <c r="Z163" s="48"/>
    </row>
    <row r="164" ht="15.75" customHeight="1">
      <c r="A164" s="48"/>
      <c r="B164" s="48"/>
      <c r="C164" s="48"/>
      <c r="D164" s="48"/>
      <c r="E164" s="48"/>
      <c r="F164" s="48"/>
      <c r="G164" s="48"/>
      <c r="H164" s="48"/>
      <c r="I164" s="48"/>
      <c r="J164" s="74"/>
      <c r="K164" s="75"/>
      <c r="L164" s="74"/>
      <c r="M164" s="75"/>
      <c r="N164" s="76"/>
      <c r="O164" s="48"/>
      <c r="P164" s="48"/>
      <c r="Q164" s="48"/>
      <c r="R164" s="48"/>
      <c r="S164" s="48"/>
      <c r="T164" s="48"/>
      <c r="U164" s="48"/>
      <c r="V164" s="48"/>
      <c r="W164" s="48"/>
      <c r="X164" s="48"/>
      <c r="Y164" s="48"/>
      <c r="Z164" s="48"/>
    </row>
    <row r="165" ht="15.75" customHeight="1">
      <c r="A165" s="48"/>
      <c r="B165" s="48"/>
      <c r="C165" s="48"/>
      <c r="D165" s="48"/>
      <c r="E165" s="48"/>
      <c r="F165" s="48"/>
      <c r="G165" s="48"/>
      <c r="H165" s="48"/>
      <c r="I165" s="48"/>
      <c r="J165" s="74"/>
      <c r="K165" s="75"/>
      <c r="L165" s="74"/>
      <c r="M165" s="75"/>
      <c r="N165" s="76"/>
      <c r="O165" s="48"/>
      <c r="P165" s="48"/>
      <c r="Q165" s="48"/>
      <c r="R165" s="48"/>
      <c r="S165" s="48"/>
      <c r="T165" s="48"/>
      <c r="U165" s="48"/>
      <c r="V165" s="48"/>
      <c r="W165" s="48"/>
      <c r="X165" s="48"/>
      <c r="Y165" s="48"/>
      <c r="Z165" s="48"/>
    </row>
    <row r="166" ht="15.75" customHeight="1">
      <c r="A166" s="48"/>
      <c r="B166" s="48"/>
      <c r="C166" s="48"/>
      <c r="D166" s="48"/>
      <c r="E166" s="48"/>
      <c r="F166" s="48"/>
      <c r="G166" s="48"/>
      <c r="H166" s="48"/>
      <c r="I166" s="48"/>
      <c r="J166" s="74"/>
      <c r="K166" s="75"/>
      <c r="L166" s="74"/>
      <c r="M166" s="75"/>
      <c r="N166" s="76"/>
      <c r="O166" s="48"/>
      <c r="P166" s="48"/>
      <c r="Q166" s="48"/>
      <c r="R166" s="48"/>
      <c r="S166" s="48"/>
      <c r="T166" s="48"/>
      <c r="U166" s="48"/>
      <c r="V166" s="48"/>
      <c r="W166" s="48"/>
      <c r="X166" s="48"/>
      <c r="Y166" s="48"/>
      <c r="Z166" s="48"/>
    </row>
    <row r="167" ht="15.75" customHeight="1">
      <c r="A167" s="48"/>
      <c r="B167" s="48"/>
      <c r="C167" s="48"/>
      <c r="D167" s="48"/>
      <c r="E167" s="48"/>
      <c r="F167" s="48"/>
      <c r="G167" s="48"/>
      <c r="H167" s="48"/>
      <c r="I167" s="48"/>
      <c r="J167" s="74"/>
      <c r="K167" s="75"/>
      <c r="L167" s="74"/>
      <c r="M167" s="75"/>
      <c r="N167" s="76"/>
      <c r="O167" s="48"/>
      <c r="P167" s="48"/>
      <c r="Q167" s="48"/>
      <c r="R167" s="48"/>
      <c r="S167" s="48"/>
      <c r="T167" s="48"/>
      <c r="U167" s="48"/>
      <c r="V167" s="48"/>
      <c r="W167" s="48"/>
      <c r="X167" s="48"/>
      <c r="Y167" s="48"/>
      <c r="Z167" s="48"/>
    </row>
    <row r="168" ht="15.75" customHeight="1">
      <c r="A168" s="48"/>
      <c r="B168" s="48"/>
      <c r="C168" s="48"/>
      <c r="D168" s="48"/>
      <c r="E168" s="48"/>
      <c r="F168" s="48"/>
      <c r="G168" s="48"/>
      <c r="H168" s="48"/>
      <c r="I168" s="48"/>
      <c r="J168" s="74"/>
      <c r="K168" s="75"/>
      <c r="L168" s="74"/>
      <c r="M168" s="75"/>
      <c r="N168" s="76"/>
      <c r="O168" s="48"/>
      <c r="P168" s="48"/>
      <c r="Q168" s="48"/>
      <c r="R168" s="48"/>
      <c r="S168" s="48"/>
      <c r="T168" s="48"/>
      <c r="U168" s="48"/>
      <c r="V168" s="48"/>
      <c r="W168" s="48"/>
      <c r="X168" s="48"/>
      <c r="Y168" s="48"/>
      <c r="Z168" s="48"/>
    </row>
    <row r="169" ht="15.75" customHeight="1">
      <c r="A169" s="48"/>
      <c r="B169" s="48"/>
      <c r="C169" s="48"/>
      <c r="D169" s="48"/>
      <c r="E169" s="48"/>
      <c r="F169" s="48"/>
      <c r="G169" s="48"/>
      <c r="H169" s="48"/>
      <c r="I169" s="48"/>
      <c r="J169" s="74"/>
      <c r="K169" s="75"/>
      <c r="L169" s="74"/>
      <c r="M169" s="75"/>
      <c r="N169" s="76"/>
      <c r="O169" s="48"/>
      <c r="P169" s="48"/>
      <c r="Q169" s="48"/>
      <c r="R169" s="48"/>
      <c r="S169" s="48"/>
      <c r="T169" s="48"/>
      <c r="U169" s="48"/>
      <c r="V169" s="48"/>
      <c r="W169" s="48"/>
      <c r="X169" s="48"/>
      <c r="Y169" s="48"/>
      <c r="Z169" s="48"/>
    </row>
    <row r="170" ht="15.75" customHeight="1">
      <c r="A170" s="48"/>
      <c r="B170" s="48"/>
      <c r="C170" s="48"/>
      <c r="D170" s="48"/>
      <c r="E170" s="48"/>
      <c r="F170" s="48"/>
      <c r="G170" s="48"/>
      <c r="H170" s="48"/>
      <c r="I170" s="48"/>
      <c r="J170" s="74"/>
      <c r="K170" s="75"/>
      <c r="L170" s="74"/>
      <c r="M170" s="75"/>
      <c r="N170" s="76"/>
      <c r="O170" s="48"/>
      <c r="P170" s="48"/>
      <c r="Q170" s="48"/>
      <c r="R170" s="48"/>
      <c r="S170" s="48"/>
      <c r="T170" s="48"/>
      <c r="U170" s="48"/>
      <c r="V170" s="48"/>
      <c r="W170" s="48"/>
      <c r="X170" s="48"/>
      <c r="Y170" s="48"/>
      <c r="Z170" s="48"/>
    </row>
    <row r="171" ht="15.75" customHeight="1">
      <c r="A171" s="48"/>
      <c r="B171" s="48"/>
      <c r="C171" s="48"/>
      <c r="D171" s="48"/>
      <c r="E171" s="48"/>
      <c r="F171" s="48"/>
      <c r="G171" s="48"/>
      <c r="H171" s="48"/>
      <c r="I171" s="48"/>
      <c r="J171" s="74"/>
      <c r="K171" s="75"/>
      <c r="L171" s="74"/>
      <c r="M171" s="75"/>
      <c r="N171" s="76"/>
      <c r="O171" s="48"/>
      <c r="P171" s="48"/>
      <c r="Q171" s="48"/>
      <c r="R171" s="48"/>
      <c r="S171" s="48"/>
      <c r="T171" s="48"/>
      <c r="U171" s="48"/>
      <c r="V171" s="48"/>
      <c r="W171" s="48"/>
      <c r="X171" s="48"/>
      <c r="Y171" s="48"/>
      <c r="Z171" s="48"/>
    </row>
    <row r="172" ht="15.75" customHeight="1">
      <c r="A172" s="48"/>
      <c r="B172" s="48"/>
      <c r="C172" s="48"/>
      <c r="D172" s="48"/>
      <c r="E172" s="48"/>
      <c r="F172" s="48"/>
      <c r="G172" s="48"/>
      <c r="H172" s="48"/>
      <c r="I172" s="48"/>
      <c r="J172" s="74"/>
      <c r="K172" s="75"/>
      <c r="L172" s="74"/>
      <c r="M172" s="75"/>
      <c r="N172" s="76"/>
      <c r="O172" s="48"/>
      <c r="P172" s="48"/>
      <c r="Q172" s="48"/>
      <c r="R172" s="48"/>
      <c r="S172" s="48"/>
      <c r="T172" s="48"/>
      <c r="U172" s="48"/>
      <c r="V172" s="48"/>
      <c r="W172" s="48"/>
      <c r="X172" s="48"/>
      <c r="Y172" s="48"/>
      <c r="Z172" s="48"/>
    </row>
    <row r="173" ht="15.75" customHeight="1">
      <c r="A173" s="48"/>
      <c r="B173" s="48"/>
      <c r="C173" s="48"/>
      <c r="D173" s="48"/>
      <c r="E173" s="48"/>
      <c r="F173" s="48"/>
      <c r="G173" s="48"/>
      <c r="H173" s="48"/>
      <c r="I173" s="48"/>
      <c r="J173" s="74"/>
      <c r="K173" s="75"/>
      <c r="L173" s="74"/>
      <c r="M173" s="75"/>
      <c r="N173" s="76"/>
      <c r="O173" s="48"/>
      <c r="P173" s="48"/>
      <c r="Q173" s="48"/>
      <c r="R173" s="48"/>
      <c r="S173" s="48"/>
      <c r="T173" s="48"/>
      <c r="U173" s="48"/>
      <c r="V173" s="48"/>
      <c r="W173" s="48"/>
      <c r="X173" s="48"/>
      <c r="Y173" s="48"/>
      <c r="Z173" s="48"/>
    </row>
    <row r="174" ht="15.75" customHeight="1">
      <c r="A174" s="48"/>
      <c r="B174" s="48"/>
      <c r="C174" s="48"/>
      <c r="D174" s="48"/>
      <c r="E174" s="48"/>
      <c r="F174" s="48"/>
      <c r="G174" s="48"/>
      <c r="H174" s="48"/>
      <c r="I174" s="48"/>
      <c r="J174" s="74"/>
      <c r="K174" s="75"/>
      <c r="L174" s="74"/>
      <c r="M174" s="75"/>
      <c r="N174" s="76"/>
      <c r="O174" s="48"/>
      <c r="P174" s="48"/>
      <c r="Q174" s="48"/>
      <c r="R174" s="48"/>
      <c r="S174" s="48"/>
      <c r="T174" s="48"/>
      <c r="U174" s="48"/>
      <c r="V174" s="48"/>
      <c r="W174" s="48"/>
      <c r="X174" s="48"/>
      <c r="Y174" s="48"/>
      <c r="Z174" s="48"/>
    </row>
    <row r="175" ht="15.75" customHeight="1">
      <c r="A175" s="48"/>
      <c r="B175" s="48"/>
      <c r="C175" s="48"/>
      <c r="D175" s="48"/>
      <c r="E175" s="48"/>
      <c r="F175" s="48"/>
      <c r="G175" s="48"/>
      <c r="H175" s="48"/>
      <c r="I175" s="48"/>
      <c r="J175" s="74"/>
      <c r="K175" s="75"/>
      <c r="L175" s="74"/>
      <c r="M175" s="75"/>
      <c r="N175" s="76"/>
      <c r="O175" s="48"/>
      <c r="P175" s="48"/>
      <c r="Q175" s="48"/>
      <c r="R175" s="48"/>
      <c r="S175" s="48"/>
      <c r="T175" s="48"/>
      <c r="U175" s="48"/>
      <c r="V175" s="48"/>
      <c r="W175" s="48"/>
      <c r="X175" s="48"/>
      <c r="Y175" s="48"/>
      <c r="Z175" s="48"/>
    </row>
    <row r="176" ht="15.75" customHeight="1">
      <c r="A176" s="48"/>
      <c r="B176" s="48"/>
      <c r="C176" s="48"/>
      <c r="D176" s="48"/>
      <c r="E176" s="48"/>
      <c r="F176" s="48"/>
      <c r="G176" s="48"/>
      <c r="H176" s="48"/>
      <c r="I176" s="48"/>
      <c r="J176" s="74"/>
      <c r="K176" s="75"/>
      <c r="L176" s="74"/>
      <c r="M176" s="75"/>
      <c r="N176" s="76"/>
      <c r="O176" s="48"/>
      <c r="P176" s="48"/>
      <c r="Q176" s="48"/>
      <c r="R176" s="48"/>
      <c r="S176" s="48"/>
      <c r="T176" s="48"/>
      <c r="U176" s="48"/>
      <c r="V176" s="48"/>
      <c r="W176" s="48"/>
      <c r="X176" s="48"/>
      <c r="Y176" s="48"/>
      <c r="Z176" s="48"/>
    </row>
    <row r="177" ht="15.75" customHeight="1">
      <c r="A177" s="48"/>
      <c r="B177" s="48"/>
      <c r="C177" s="48"/>
      <c r="D177" s="48"/>
      <c r="E177" s="48"/>
      <c r="F177" s="48"/>
      <c r="G177" s="48"/>
      <c r="H177" s="48"/>
      <c r="I177" s="48"/>
      <c r="J177" s="74"/>
      <c r="K177" s="75"/>
      <c r="L177" s="74"/>
      <c r="M177" s="75"/>
      <c r="N177" s="76"/>
      <c r="O177" s="48"/>
      <c r="P177" s="48"/>
      <c r="Q177" s="48"/>
      <c r="R177" s="48"/>
      <c r="S177" s="48"/>
      <c r="T177" s="48"/>
      <c r="U177" s="48"/>
      <c r="V177" s="48"/>
      <c r="W177" s="48"/>
      <c r="X177" s="48"/>
      <c r="Y177" s="48"/>
      <c r="Z177" s="48"/>
    </row>
    <row r="178" ht="15.75" customHeight="1">
      <c r="A178" s="48"/>
      <c r="B178" s="48"/>
      <c r="C178" s="48"/>
      <c r="D178" s="48"/>
      <c r="E178" s="48"/>
      <c r="F178" s="48"/>
      <c r="G178" s="48"/>
      <c r="H178" s="48"/>
      <c r="I178" s="48"/>
      <c r="J178" s="74"/>
      <c r="K178" s="75"/>
      <c r="L178" s="74"/>
      <c r="M178" s="75"/>
      <c r="N178" s="76"/>
      <c r="O178" s="48"/>
      <c r="P178" s="48"/>
      <c r="Q178" s="48"/>
      <c r="R178" s="48"/>
      <c r="S178" s="48"/>
      <c r="T178" s="48"/>
      <c r="U178" s="48"/>
      <c r="V178" s="48"/>
      <c r="W178" s="48"/>
      <c r="X178" s="48"/>
      <c r="Y178" s="48"/>
      <c r="Z178" s="48"/>
    </row>
    <row r="179" ht="15.75" customHeight="1">
      <c r="A179" s="48"/>
      <c r="B179" s="48"/>
      <c r="C179" s="48"/>
      <c r="D179" s="48"/>
      <c r="E179" s="48"/>
      <c r="F179" s="48"/>
      <c r="G179" s="48"/>
      <c r="H179" s="48"/>
      <c r="I179" s="48"/>
      <c r="J179" s="74"/>
      <c r="K179" s="75"/>
      <c r="L179" s="74"/>
      <c r="M179" s="75"/>
      <c r="N179" s="76"/>
      <c r="O179" s="48"/>
      <c r="P179" s="48"/>
      <c r="Q179" s="48"/>
      <c r="R179" s="48"/>
      <c r="S179" s="48"/>
      <c r="T179" s="48"/>
      <c r="U179" s="48"/>
      <c r="V179" s="48"/>
      <c r="W179" s="48"/>
      <c r="X179" s="48"/>
      <c r="Y179" s="48"/>
      <c r="Z179" s="48"/>
    </row>
    <row r="180" ht="15.75" customHeight="1">
      <c r="A180" s="48"/>
      <c r="B180" s="48"/>
      <c r="C180" s="48"/>
      <c r="D180" s="48"/>
      <c r="E180" s="48"/>
      <c r="F180" s="48"/>
      <c r="G180" s="48"/>
      <c r="H180" s="48"/>
      <c r="I180" s="48"/>
      <c r="J180" s="74"/>
      <c r="K180" s="75"/>
      <c r="L180" s="74"/>
      <c r="M180" s="75"/>
      <c r="N180" s="76"/>
      <c r="O180" s="48"/>
      <c r="P180" s="48"/>
      <c r="Q180" s="48"/>
      <c r="R180" s="48"/>
      <c r="S180" s="48"/>
      <c r="T180" s="48"/>
      <c r="U180" s="48"/>
      <c r="V180" s="48"/>
      <c r="W180" s="48"/>
      <c r="X180" s="48"/>
      <c r="Y180" s="48"/>
      <c r="Z180" s="48"/>
    </row>
    <row r="181" ht="15.75" customHeight="1">
      <c r="A181" s="48"/>
      <c r="B181" s="48"/>
      <c r="C181" s="48"/>
      <c r="D181" s="48"/>
      <c r="E181" s="48"/>
      <c r="F181" s="48"/>
      <c r="G181" s="48"/>
      <c r="H181" s="48"/>
      <c r="I181" s="48"/>
      <c r="J181" s="74"/>
      <c r="K181" s="75"/>
      <c r="L181" s="74"/>
      <c r="M181" s="75"/>
      <c r="N181" s="76"/>
      <c r="O181" s="48"/>
      <c r="P181" s="48"/>
      <c r="Q181" s="48"/>
      <c r="R181" s="48"/>
      <c r="S181" s="48"/>
      <c r="T181" s="48"/>
      <c r="U181" s="48"/>
      <c r="V181" s="48"/>
      <c r="W181" s="48"/>
      <c r="X181" s="48"/>
      <c r="Y181" s="48"/>
      <c r="Z181" s="48"/>
    </row>
    <row r="182" ht="15.75" customHeight="1">
      <c r="A182" s="48"/>
      <c r="B182" s="48"/>
      <c r="C182" s="48"/>
      <c r="D182" s="48"/>
      <c r="E182" s="48"/>
      <c r="F182" s="48"/>
      <c r="G182" s="48"/>
      <c r="H182" s="48"/>
      <c r="I182" s="48"/>
      <c r="J182" s="74"/>
      <c r="K182" s="75"/>
      <c r="L182" s="74"/>
      <c r="M182" s="75"/>
      <c r="N182" s="76"/>
      <c r="O182" s="48"/>
      <c r="P182" s="48"/>
      <c r="Q182" s="48"/>
      <c r="R182" s="48"/>
      <c r="S182" s="48"/>
      <c r="T182" s="48"/>
      <c r="U182" s="48"/>
      <c r="V182" s="48"/>
      <c r="W182" s="48"/>
      <c r="X182" s="48"/>
      <c r="Y182" s="48"/>
      <c r="Z182" s="48"/>
    </row>
    <row r="183" ht="15.75" customHeight="1">
      <c r="A183" s="48"/>
      <c r="B183" s="48"/>
      <c r="C183" s="48"/>
      <c r="D183" s="48"/>
      <c r="E183" s="48"/>
      <c r="F183" s="48"/>
      <c r="G183" s="48"/>
      <c r="H183" s="48"/>
      <c r="I183" s="48"/>
      <c r="J183" s="74"/>
      <c r="K183" s="75"/>
      <c r="L183" s="74"/>
      <c r="M183" s="75"/>
      <c r="N183" s="76"/>
      <c r="O183" s="48"/>
      <c r="P183" s="48"/>
      <c r="Q183" s="48"/>
      <c r="R183" s="48"/>
      <c r="S183" s="48"/>
      <c r="T183" s="48"/>
      <c r="U183" s="48"/>
      <c r="V183" s="48"/>
      <c r="W183" s="48"/>
      <c r="X183" s="48"/>
      <c r="Y183" s="48"/>
      <c r="Z183" s="48"/>
    </row>
    <row r="184" ht="15.75" customHeight="1">
      <c r="A184" s="48"/>
      <c r="B184" s="48"/>
      <c r="C184" s="48"/>
      <c r="D184" s="48"/>
      <c r="E184" s="48"/>
      <c r="F184" s="48"/>
      <c r="G184" s="48"/>
      <c r="H184" s="48"/>
      <c r="I184" s="48"/>
      <c r="J184" s="74"/>
      <c r="K184" s="75"/>
      <c r="L184" s="74"/>
      <c r="M184" s="75"/>
      <c r="N184" s="76"/>
      <c r="O184" s="48"/>
      <c r="P184" s="48"/>
      <c r="Q184" s="48"/>
      <c r="R184" s="48"/>
      <c r="S184" s="48"/>
      <c r="T184" s="48"/>
      <c r="U184" s="48"/>
      <c r="V184" s="48"/>
      <c r="W184" s="48"/>
      <c r="X184" s="48"/>
      <c r="Y184" s="48"/>
      <c r="Z184" s="48"/>
    </row>
    <row r="185" ht="15.75" customHeight="1">
      <c r="A185" s="48"/>
      <c r="B185" s="48"/>
      <c r="C185" s="48"/>
      <c r="D185" s="48"/>
      <c r="E185" s="48"/>
      <c r="F185" s="48"/>
      <c r="G185" s="48"/>
      <c r="H185" s="48"/>
      <c r="I185" s="48"/>
      <c r="J185" s="74"/>
      <c r="K185" s="75"/>
      <c r="L185" s="74"/>
      <c r="M185" s="75"/>
      <c r="N185" s="76"/>
      <c r="O185" s="48"/>
      <c r="P185" s="48"/>
      <c r="Q185" s="48"/>
      <c r="R185" s="48"/>
      <c r="S185" s="48"/>
      <c r="T185" s="48"/>
      <c r="U185" s="48"/>
      <c r="V185" s="48"/>
      <c r="W185" s="48"/>
      <c r="X185" s="48"/>
      <c r="Y185" s="48"/>
      <c r="Z185" s="48"/>
    </row>
    <row r="186" ht="15.75" customHeight="1">
      <c r="A186" s="48"/>
      <c r="B186" s="48"/>
      <c r="C186" s="48"/>
      <c r="D186" s="48"/>
      <c r="E186" s="48"/>
      <c r="F186" s="48"/>
      <c r="G186" s="48"/>
      <c r="H186" s="48"/>
      <c r="I186" s="48"/>
      <c r="J186" s="74"/>
      <c r="K186" s="75"/>
      <c r="L186" s="74"/>
      <c r="M186" s="75"/>
      <c r="N186" s="76"/>
      <c r="O186" s="48"/>
      <c r="P186" s="48"/>
      <c r="Q186" s="48"/>
      <c r="R186" s="48"/>
      <c r="S186" s="48"/>
      <c r="T186" s="48"/>
      <c r="U186" s="48"/>
      <c r="V186" s="48"/>
      <c r="W186" s="48"/>
      <c r="X186" s="48"/>
      <c r="Y186" s="48"/>
      <c r="Z186" s="48"/>
    </row>
    <row r="187" ht="15.75" customHeight="1">
      <c r="A187" s="48"/>
      <c r="B187" s="48"/>
      <c r="C187" s="48"/>
      <c r="D187" s="48"/>
      <c r="E187" s="48"/>
      <c r="F187" s="48"/>
      <c r="G187" s="48"/>
      <c r="H187" s="48"/>
      <c r="I187" s="48"/>
      <c r="J187" s="74"/>
      <c r="K187" s="75"/>
      <c r="L187" s="74"/>
      <c r="M187" s="75"/>
      <c r="N187" s="76"/>
      <c r="O187" s="48"/>
      <c r="P187" s="48"/>
      <c r="Q187" s="48"/>
      <c r="R187" s="48"/>
      <c r="S187" s="48"/>
      <c r="T187" s="48"/>
      <c r="U187" s="48"/>
      <c r="V187" s="48"/>
      <c r="W187" s="48"/>
      <c r="X187" s="48"/>
      <c r="Y187" s="48"/>
      <c r="Z187" s="48"/>
    </row>
    <row r="188" ht="15.75" customHeight="1">
      <c r="A188" s="48"/>
      <c r="B188" s="48"/>
      <c r="C188" s="48"/>
      <c r="D188" s="48"/>
      <c r="E188" s="48"/>
      <c r="F188" s="48"/>
      <c r="G188" s="48"/>
      <c r="H188" s="48"/>
      <c r="I188" s="48"/>
      <c r="J188" s="74"/>
      <c r="K188" s="75"/>
      <c r="L188" s="74"/>
      <c r="M188" s="75"/>
      <c r="N188" s="76"/>
      <c r="O188" s="48"/>
      <c r="P188" s="48"/>
      <c r="Q188" s="48"/>
      <c r="R188" s="48"/>
      <c r="S188" s="48"/>
      <c r="T188" s="48"/>
      <c r="U188" s="48"/>
      <c r="V188" s="48"/>
      <c r="W188" s="48"/>
      <c r="X188" s="48"/>
      <c r="Y188" s="48"/>
      <c r="Z188" s="48"/>
    </row>
    <row r="189" ht="15.75" customHeight="1">
      <c r="A189" s="48"/>
      <c r="B189" s="48"/>
      <c r="C189" s="48"/>
      <c r="D189" s="48"/>
      <c r="E189" s="48"/>
      <c r="F189" s="48"/>
      <c r="G189" s="48"/>
      <c r="H189" s="48"/>
      <c r="I189" s="48"/>
      <c r="J189" s="74"/>
      <c r="K189" s="75"/>
      <c r="L189" s="74"/>
      <c r="M189" s="75"/>
      <c r="N189" s="76"/>
      <c r="O189" s="48"/>
      <c r="P189" s="48"/>
      <c r="Q189" s="48"/>
      <c r="R189" s="48"/>
      <c r="S189" s="48"/>
      <c r="T189" s="48"/>
      <c r="U189" s="48"/>
      <c r="V189" s="48"/>
      <c r="W189" s="48"/>
      <c r="X189" s="48"/>
      <c r="Y189" s="48"/>
      <c r="Z189" s="48"/>
    </row>
    <row r="190" ht="15.75" customHeight="1">
      <c r="A190" s="48"/>
      <c r="B190" s="48"/>
      <c r="C190" s="48"/>
      <c r="D190" s="48"/>
      <c r="E190" s="48"/>
      <c r="F190" s="48"/>
      <c r="G190" s="48"/>
      <c r="H190" s="48"/>
      <c r="I190" s="48"/>
      <c r="J190" s="74"/>
      <c r="K190" s="75"/>
      <c r="L190" s="74"/>
      <c r="M190" s="75"/>
      <c r="N190" s="76"/>
      <c r="O190" s="48"/>
      <c r="P190" s="48"/>
      <c r="Q190" s="48"/>
      <c r="R190" s="48"/>
      <c r="S190" s="48"/>
      <c r="T190" s="48"/>
      <c r="U190" s="48"/>
      <c r="V190" s="48"/>
      <c r="W190" s="48"/>
      <c r="X190" s="48"/>
      <c r="Y190" s="48"/>
      <c r="Z190" s="48"/>
    </row>
    <row r="191" ht="15.75" customHeight="1">
      <c r="A191" s="48"/>
      <c r="B191" s="48"/>
      <c r="C191" s="48"/>
      <c r="D191" s="48"/>
      <c r="E191" s="48"/>
      <c r="F191" s="48"/>
      <c r="G191" s="48"/>
      <c r="H191" s="48"/>
      <c r="I191" s="48"/>
      <c r="J191" s="74"/>
      <c r="K191" s="75"/>
      <c r="L191" s="74"/>
      <c r="M191" s="75"/>
      <c r="N191" s="76"/>
      <c r="O191" s="48"/>
      <c r="P191" s="48"/>
      <c r="Q191" s="48"/>
      <c r="R191" s="48"/>
      <c r="S191" s="48"/>
      <c r="T191" s="48"/>
      <c r="U191" s="48"/>
      <c r="V191" s="48"/>
      <c r="W191" s="48"/>
      <c r="X191" s="48"/>
      <c r="Y191" s="48"/>
      <c r="Z191" s="48"/>
    </row>
    <row r="192" ht="15.75" customHeight="1">
      <c r="A192" s="48"/>
      <c r="B192" s="48"/>
      <c r="C192" s="48"/>
      <c r="D192" s="48"/>
      <c r="E192" s="48"/>
      <c r="F192" s="48"/>
      <c r="G192" s="48"/>
      <c r="H192" s="48"/>
      <c r="I192" s="48"/>
      <c r="J192" s="74"/>
      <c r="K192" s="75"/>
      <c r="L192" s="74"/>
      <c r="M192" s="75"/>
      <c r="N192" s="76"/>
      <c r="O192" s="48"/>
      <c r="P192" s="48"/>
      <c r="Q192" s="48"/>
      <c r="R192" s="48"/>
      <c r="S192" s="48"/>
      <c r="T192" s="48"/>
      <c r="U192" s="48"/>
      <c r="V192" s="48"/>
      <c r="W192" s="48"/>
      <c r="X192" s="48"/>
      <c r="Y192" s="48"/>
      <c r="Z192" s="48"/>
    </row>
    <row r="193" ht="15.75" customHeight="1">
      <c r="A193" s="48"/>
      <c r="B193" s="48"/>
      <c r="C193" s="48"/>
      <c r="D193" s="48"/>
      <c r="E193" s="48"/>
      <c r="F193" s="48"/>
      <c r="G193" s="48"/>
      <c r="H193" s="48"/>
      <c r="I193" s="48"/>
      <c r="J193" s="74"/>
      <c r="K193" s="75"/>
      <c r="L193" s="74"/>
      <c r="M193" s="75"/>
      <c r="N193" s="76"/>
      <c r="O193" s="48"/>
      <c r="P193" s="48"/>
      <c r="Q193" s="48"/>
      <c r="R193" s="48"/>
      <c r="S193" s="48"/>
      <c r="T193" s="48"/>
      <c r="U193" s="48"/>
      <c r="V193" s="48"/>
      <c r="W193" s="48"/>
      <c r="X193" s="48"/>
      <c r="Y193" s="48"/>
      <c r="Z193" s="48"/>
    </row>
    <row r="194" ht="15.75" customHeight="1">
      <c r="A194" s="48"/>
      <c r="B194" s="48"/>
      <c r="C194" s="48"/>
      <c r="D194" s="48"/>
      <c r="E194" s="48"/>
      <c r="F194" s="48"/>
      <c r="G194" s="48"/>
      <c r="H194" s="48"/>
      <c r="I194" s="48"/>
      <c r="J194" s="74"/>
      <c r="K194" s="75"/>
      <c r="L194" s="74"/>
      <c r="M194" s="75"/>
      <c r="N194" s="76"/>
      <c r="O194" s="48"/>
      <c r="P194" s="48"/>
      <c r="Q194" s="48"/>
      <c r="R194" s="48"/>
      <c r="S194" s="48"/>
      <c r="T194" s="48"/>
      <c r="U194" s="48"/>
      <c r="V194" s="48"/>
      <c r="W194" s="48"/>
      <c r="X194" s="48"/>
      <c r="Y194" s="48"/>
      <c r="Z194" s="48"/>
    </row>
    <row r="195" ht="15.75" customHeight="1">
      <c r="A195" s="48"/>
      <c r="B195" s="48"/>
      <c r="C195" s="48"/>
      <c r="D195" s="48"/>
      <c r="E195" s="48"/>
      <c r="F195" s="48"/>
      <c r="G195" s="48"/>
      <c r="H195" s="48"/>
      <c r="I195" s="48"/>
      <c r="J195" s="74"/>
      <c r="K195" s="75"/>
      <c r="L195" s="74"/>
      <c r="M195" s="75"/>
      <c r="N195" s="76"/>
      <c r="O195" s="48"/>
      <c r="P195" s="48"/>
      <c r="Q195" s="48"/>
      <c r="R195" s="48"/>
      <c r="S195" s="48"/>
      <c r="T195" s="48"/>
      <c r="U195" s="48"/>
      <c r="V195" s="48"/>
      <c r="W195" s="48"/>
      <c r="X195" s="48"/>
      <c r="Y195" s="48"/>
      <c r="Z195" s="48"/>
    </row>
    <row r="196" ht="15.75" customHeight="1">
      <c r="A196" s="48"/>
      <c r="B196" s="48"/>
      <c r="C196" s="48"/>
      <c r="D196" s="48"/>
      <c r="E196" s="48"/>
      <c r="F196" s="48"/>
      <c r="G196" s="48"/>
      <c r="H196" s="48"/>
      <c r="I196" s="48"/>
      <c r="J196" s="74"/>
      <c r="K196" s="75"/>
      <c r="L196" s="74"/>
      <c r="M196" s="75"/>
      <c r="N196" s="76"/>
      <c r="O196" s="48"/>
      <c r="P196" s="48"/>
      <c r="Q196" s="48"/>
      <c r="R196" s="48"/>
      <c r="S196" s="48"/>
      <c r="T196" s="48"/>
      <c r="U196" s="48"/>
      <c r="V196" s="48"/>
      <c r="W196" s="48"/>
      <c r="X196" s="48"/>
      <c r="Y196" s="48"/>
      <c r="Z196" s="48"/>
    </row>
    <row r="197" ht="15.75" customHeight="1">
      <c r="A197" s="48"/>
      <c r="B197" s="48"/>
      <c r="C197" s="48"/>
      <c r="D197" s="48"/>
      <c r="E197" s="48"/>
      <c r="F197" s="48"/>
      <c r="G197" s="48"/>
      <c r="H197" s="48"/>
      <c r="I197" s="48"/>
      <c r="J197" s="74"/>
      <c r="K197" s="75"/>
      <c r="L197" s="74"/>
      <c r="M197" s="75"/>
      <c r="N197" s="76"/>
      <c r="O197" s="48"/>
      <c r="P197" s="48"/>
      <c r="Q197" s="48"/>
      <c r="R197" s="48"/>
      <c r="S197" s="48"/>
      <c r="T197" s="48"/>
      <c r="U197" s="48"/>
      <c r="V197" s="48"/>
      <c r="W197" s="48"/>
      <c r="X197" s="48"/>
      <c r="Y197" s="48"/>
      <c r="Z197" s="48"/>
    </row>
    <row r="198" ht="15.75" customHeight="1">
      <c r="A198" s="48"/>
      <c r="B198" s="48"/>
      <c r="C198" s="48"/>
      <c r="D198" s="48"/>
      <c r="E198" s="48"/>
      <c r="F198" s="48"/>
      <c r="G198" s="48"/>
      <c r="H198" s="48"/>
      <c r="I198" s="48"/>
      <c r="J198" s="74"/>
      <c r="K198" s="75"/>
      <c r="L198" s="74"/>
      <c r="M198" s="75"/>
      <c r="N198" s="76"/>
      <c r="O198" s="48"/>
      <c r="P198" s="48"/>
      <c r="Q198" s="48"/>
      <c r="R198" s="48"/>
      <c r="S198" s="48"/>
      <c r="T198" s="48"/>
      <c r="U198" s="48"/>
      <c r="V198" s="48"/>
      <c r="W198" s="48"/>
      <c r="X198" s="48"/>
      <c r="Y198" s="48"/>
      <c r="Z198" s="48"/>
    </row>
    <row r="199" ht="15.75" customHeight="1">
      <c r="A199" s="48"/>
      <c r="B199" s="48"/>
      <c r="C199" s="48"/>
      <c r="D199" s="48"/>
      <c r="E199" s="48"/>
      <c r="F199" s="48"/>
      <c r="G199" s="48"/>
      <c r="H199" s="48"/>
      <c r="I199" s="48"/>
      <c r="J199" s="74"/>
      <c r="K199" s="75"/>
      <c r="L199" s="74"/>
      <c r="M199" s="75"/>
      <c r="N199" s="76"/>
      <c r="O199" s="48"/>
      <c r="P199" s="48"/>
      <c r="Q199" s="48"/>
      <c r="R199" s="48"/>
      <c r="S199" s="48"/>
      <c r="T199" s="48"/>
      <c r="U199" s="48"/>
      <c r="V199" s="48"/>
      <c r="W199" s="48"/>
      <c r="X199" s="48"/>
      <c r="Y199" s="48"/>
      <c r="Z199" s="48"/>
    </row>
    <row r="200" ht="15.75" customHeight="1">
      <c r="A200" s="48"/>
      <c r="B200" s="48"/>
      <c r="C200" s="48"/>
      <c r="D200" s="48"/>
      <c r="E200" s="48"/>
      <c r="F200" s="48"/>
      <c r="G200" s="48"/>
      <c r="H200" s="48"/>
      <c r="I200" s="48"/>
      <c r="J200" s="74"/>
      <c r="K200" s="75"/>
      <c r="L200" s="74"/>
      <c r="M200" s="75"/>
      <c r="N200" s="76"/>
      <c r="O200" s="48"/>
      <c r="P200" s="48"/>
      <c r="Q200" s="48"/>
      <c r="R200" s="48"/>
      <c r="S200" s="48"/>
      <c r="T200" s="48"/>
      <c r="U200" s="48"/>
      <c r="V200" s="48"/>
      <c r="W200" s="48"/>
      <c r="X200" s="48"/>
      <c r="Y200" s="48"/>
      <c r="Z200" s="48"/>
    </row>
    <row r="201" ht="15.75" customHeight="1">
      <c r="A201" s="48"/>
      <c r="B201" s="48"/>
      <c r="C201" s="48"/>
      <c r="D201" s="48"/>
      <c r="E201" s="48"/>
      <c r="F201" s="48"/>
      <c r="G201" s="48"/>
      <c r="H201" s="48"/>
      <c r="I201" s="48"/>
      <c r="J201" s="74"/>
      <c r="K201" s="75"/>
      <c r="L201" s="74"/>
      <c r="M201" s="75"/>
      <c r="N201" s="76"/>
      <c r="O201" s="48"/>
      <c r="P201" s="48"/>
      <c r="Q201" s="48"/>
      <c r="R201" s="48"/>
      <c r="S201" s="48"/>
      <c r="T201" s="48"/>
      <c r="U201" s="48"/>
      <c r="V201" s="48"/>
      <c r="W201" s="48"/>
      <c r="X201" s="48"/>
      <c r="Y201" s="48"/>
      <c r="Z201" s="48"/>
    </row>
    <row r="202" ht="15.75" customHeight="1">
      <c r="A202" s="48"/>
      <c r="B202" s="48"/>
      <c r="C202" s="48"/>
      <c r="D202" s="48"/>
      <c r="E202" s="48"/>
      <c r="F202" s="48"/>
      <c r="G202" s="48"/>
      <c r="H202" s="48"/>
      <c r="I202" s="48"/>
      <c r="J202" s="74"/>
      <c r="K202" s="75"/>
      <c r="L202" s="74"/>
      <c r="M202" s="75"/>
      <c r="N202" s="76"/>
      <c r="O202" s="48"/>
      <c r="P202" s="48"/>
      <c r="Q202" s="48"/>
      <c r="R202" s="48"/>
      <c r="S202" s="48"/>
      <c r="T202" s="48"/>
      <c r="U202" s="48"/>
      <c r="V202" s="48"/>
      <c r="W202" s="48"/>
      <c r="X202" s="48"/>
      <c r="Y202" s="48"/>
      <c r="Z202" s="48"/>
    </row>
    <row r="203" ht="15.75" customHeight="1">
      <c r="A203" s="48"/>
      <c r="B203" s="48"/>
      <c r="C203" s="48"/>
      <c r="D203" s="48"/>
      <c r="E203" s="48"/>
      <c r="F203" s="48"/>
      <c r="G203" s="48"/>
      <c r="H203" s="48"/>
      <c r="I203" s="48"/>
      <c r="J203" s="74"/>
      <c r="K203" s="75"/>
      <c r="L203" s="74"/>
      <c r="M203" s="75"/>
      <c r="N203" s="76"/>
      <c r="O203" s="48"/>
      <c r="P203" s="48"/>
      <c r="Q203" s="48"/>
      <c r="R203" s="48"/>
      <c r="S203" s="48"/>
      <c r="T203" s="48"/>
      <c r="U203" s="48"/>
      <c r="V203" s="48"/>
      <c r="W203" s="48"/>
      <c r="X203" s="48"/>
      <c r="Y203" s="48"/>
      <c r="Z203" s="48"/>
    </row>
    <row r="204" ht="15.75" customHeight="1">
      <c r="A204" s="48"/>
      <c r="B204" s="48"/>
      <c r="C204" s="48"/>
      <c r="D204" s="48"/>
      <c r="E204" s="48"/>
      <c r="F204" s="48"/>
      <c r="G204" s="48"/>
      <c r="H204" s="48"/>
      <c r="I204" s="48"/>
      <c r="J204" s="74"/>
      <c r="K204" s="75"/>
      <c r="L204" s="74"/>
      <c r="M204" s="75"/>
      <c r="N204" s="76"/>
      <c r="O204" s="48"/>
      <c r="P204" s="48"/>
      <c r="Q204" s="48"/>
      <c r="R204" s="48"/>
      <c r="S204" s="48"/>
      <c r="T204" s="48"/>
      <c r="U204" s="48"/>
      <c r="V204" s="48"/>
      <c r="W204" s="48"/>
      <c r="X204" s="48"/>
      <c r="Y204" s="48"/>
      <c r="Z204" s="48"/>
    </row>
    <row r="205" ht="15.75" customHeight="1">
      <c r="A205" s="48"/>
      <c r="B205" s="48"/>
      <c r="C205" s="48"/>
      <c r="D205" s="48"/>
      <c r="E205" s="48"/>
      <c r="F205" s="48"/>
      <c r="G205" s="48"/>
      <c r="H205" s="48"/>
      <c r="I205" s="48"/>
      <c r="J205" s="74"/>
      <c r="K205" s="75"/>
      <c r="L205" s="74"/>
      <c r="M205" s="75"/>
      <c r="N205" s="76"/>
      <c r="O205" s="48"/>
      <c r="P205" s="48"/>
      <c r="Q205" s="48"/>
      <c r="R205" s="48"/>
      <c r="S205" s="48"/>
      <c r="T205" s="48"/>
      <c r="U205" s="48"/>
      <c r="V205" s="48"/>
      <c r="W205" s="48"/>
      <c r="X205" s="48"/>
      <c r="Y205" s="48"/>
      <c r="Z205" s="48"/>
    </row>
    <row r="206" ht="15.75" customHeight="1">
      <c r="A206" s="48"/>
      <c r="B206" s="48"/>
      <c r="C206" s="48"/>
      <c r="D206" s="48"/>
      <c r="E206" s="48"/>
      <c r="F206" s="48"/>
      <c r="G206" s="48"/>
      <c r="H206" s="48"/>
      <c r="I206" s="48"/>
      <c r="J206" s="74"/>
      <c r="K206" s="75"/>
      <c r="L206" s="74"/>
      <c r="M206" s="75"/>
      <c r="N206" s="76"/>
      <c r="O206" s="48"/>
      <c r="P206" s="48"/>
      <c r="Q206" s="48"/>
      <c r="R206" s="48"/>
      <c r="S206" s="48"/>
      <c r="T206" s="48"/>
      <c r="U206" s="48"/>
      <c r="V206" s="48"/>
      <c r="W206" s="48"/>
      <c r="X206" s="48"/>
      <c r="Y206" s="48"/>
      <c r="Z206" s="48"/>
    </row>
    <row r="207" ht="15.75" customHeight="1">
      <c r="A207" s="48"/>
      <c r="B207" s="48"/>
      <c r="C207" s="48"/>
      <c r="D207" s="48"/>
      <c r="E207" s="48"/>
      <c r="F207" s="48"/>
      <c r="G207" s="48"/>
      <c r="H207" s="48"/>
      <c r="I207" s="48"/>
      <c r="J207" s="74"/>
      <c r="K207" s="75"/>
      <c r="L207" s="74"/>
      <c r="M207" s="75"/>
      <c r="N207" s="76"/>
      <c r="O207" s="48"/>
      <c r="P207" s="48"/>
      <c r="Q207" s="48"/>
      <c r="R207" s="48"/>
      <c r="S207" s="48"/>
      <c r="T207" s="48"/>
      <c r="U207" s="48"/>
      <c r="V207" s="48"/>
      <c r="W207" s="48"/>
      <c r="X207" s="48"/>
      <c r="Y207" s="48"/>
      <c r="Z207" s="48"/>
    </row>
    <row r="208" ht="15.75" customHeight="1">
      <c r="A208" s="48"/>
      <c r="B208" s="48"/>
      <c r="C208" s="48"/>
      <c r="D208" s="48"/>
      <c r="E208" s="48"/>
      <c r="F208" s="48"/>
      <c r="G208" s="48"/>
      <c r="H208" s="48"/>
      <c r="I208" s="48"/>
      <c r="J208" s="74"/>
      <c r="K208" s="75"/>
      <c r="L208" s="74"/>
      <c r="M208" s="75"/>
      <c r="N208" s="76"/>
      <c r="O208" s="48"/>
      <c r="P208" s="48"/>
      <c r="Q208" s="48"/>
      <c r="R208" s="48"/>
      <c r="S208" s="48"/>
      <c r="T208" s="48"/>
      <c r="U208" s="48"/>
      <c r="V208" s="48"/>
      <c r="W208" s="48"/>
      <c r="X208" s="48"/>
      <c r="Y208" s="48"/>
      <c r="Z208" s="48"/>
    </row>
    <row r="209" ht="15.75" customHeight="1">
      <c r="A209" s="48"/>
      <c r="B209" s="48"/>
      <c r="C209" s="48"/>
      <c r="D209" s="48"/>
      <c r="E209" s="48"/>
      <c r="F209" s="48"/>
      <c r="G209" s="48"/>
      <c r="H209" s="48"/>
      <c r="I209" s="48"/>
      <c r="J209" s="74"/>
      <c r="K209" s="75"/>
      <c r="L209" s="74"/>
      <c r="M209" s="75"/>
      <c r="N209" s="76"/>
      <c r="O209" s="48"/>
      <c r="P209" s="48"/>
      <c r="Q209" s="48"/>
      <c r="R209" s="48"/>
      <c r="S209" s="48"/>
      <c r="T209" s="48"/>
      <c r="U209" s="48"/>
      <c r="V209" s="48"/>
      <c r="W209" s="48"/>
      <c r="X209" s="48"/>
      <c r="Y209" s="48"/>
      <c r="Z209" s="48"/>
    </row>
    <row r="210" ht="15.75" customHeight="1">
      <c r="A210" s="48"/>
      <c r="B210" s="48"/>
      <c r="C210" s="48"/>
      <c r="D210" s="48"/>
      <c r="E210" s="48"/>
      <c r="F210" s="48"/>
      <c r="G210" s="48"/>
      <c r="H210" s="48"/>
      <c r="I210" s="48"/>
      <c r="J210" s="74"/>
      <c r="K210" s="75"/>
      <c r="L210" s="74"/>
      <c r="M210" s="75"/>
      <c r="N210" s="76"/>
      <c r="O210" s="48"/>
      <c r="P210" s="48"/>
      <c r="Q210" s="48"/>
      <c r="R210" s="48"/>
      <c r="S210" s="48"/>
      <c r="T210" s="48"/>
      <c r="U210" s="48"/>
      <c r="V210" s="48"/>
      <c r="W210" s="48"/>
      <c r="X210" s="48"/>
      <c r="Y210" s="48"/>
      <c r="Z210" s="48"/>
    </row>
    <row r="211" ht="15.75" customHeight="1">
      <c r="A211" s="48"/>
      <c r="B211" s="48"/>
      <c r="C211" s="48"/>
      <c r="D211" s="48"/>
      <c r="E211" s="48"/>
      <c r="F211" s="48"/>
      <c r="G211" s="48"/>
      <c r="H211" s="48"/>
      <c r="I211" s="48"/>
      <c r="J211" s="74"/>
      <c r="K211" s="75"/>
      <c r="L211" s="74"/>
      <c r="M211" s="75"/>
      <c r="N211" s="76"/>
      <c r="O211" s="48"/>
      <c r="P211" s="48"/>
      <c r="Q211" s="48"/>
      <c r="R211" s="48"/>
      <c r="S211" s="48"/>
      <c r="T211" s="48"/>
      <c r="U211" s="48"/>
      <c r="V211" s="48"/>
      <c r="W211" s="48"/>
      <c r="X211" s="48"/>
      <c r="Y211" s="48"/>
      <c r="Z211" s="48"/>
    </row>
    <row r="212" ht="15.75" customHeight="1">
      <c r="A212" s="48"/>
      <c r="B212" s="48"/>
      <c r="C212" s="48"/>
      <c r="D212" s="48"/>
      <c r="E212" s="48"/>
      <c r="F212" s="48"/>
      <c r="G212" s="48"/>
      <c r="H212" s="48"/>
      <c r="I212" s="48"/>
      <c r="J212" s="74"/>
      <c r="K212" s="75"/>
      <c r="L212" s="74"/>
      <c r="M212" s="75"/>
      <c r="N212" s="76"/>
      <c r="O212" s="48"/>
      <c r="P212" s="48"/>
      <c r="Q212" s="48"/>
      <c r="R212" s="48"/>
      <c r="S212" s="48"/>
      <c r="T212" s="48"/>
      <c r="U212" s="48"/>
      <c r="V212" s="48"/>
      <c r="W212" s="48"/>
      <c r="X212" s="48"/>
      <c r="Y212" s="48"/>
      <c r="Z212" s="48"/>
    </row>
    <row r="213" ht="15.75" customHeight="1">
      <c r="A213" s="48"/>
      <c r="B213" s="48"/>
      <c r="C213" s="48"/>
      <c r="D213" s="48"/>
      <c r="E213" s="48"/>
      <c r="F213" s="48"/>
      <c r="G213" s="48"/>
      <c r="H213" s="48"/>
      <c r="I213" s="48"/>
      <c r="J213" s="74"/>
      <c r="K213" s="75"/>
      <c r="L213" s="74"/>
      <c r="M213" s="75"/>
      <c r="N213" s="76"/>
      <c r="O213" s="48"/>
      <c r="P213" s="48"/>
      <c r="Q213" s="48"/>
      <c r="R213" s="48"/>
      <c r="S213" s="48"/>
      <c r="T213" s="48"/>
      <c r="U213" s="48"/>
      <c r="V213" s="48"/>
      <c r="W213" s="48"/>
      <c r="X213" s="48"/>
      <c r="Y213" s="48"/>
      <c r="Z213" s="48"/>
    </row>
    <row r="214" ht="15.75" customHeight="1">
      <c r="A214" s="48"/>
      <c r="B214" s="48"/>
      <c r="C214" s="48"/>
      <c r="D214" s="48"/>
      <c r="E214" s="48"/>
      <c r="F214" s="48"/>
      <c r="G214" s="48"/>
      <c r="H214" s="48"/>
      <c r="I214" s="48"/>
      <c r="J214" s="74"/>
      <c r="K214" s="75"/>
      <c r="L214" s="74"/>
      <c r="M214" s="75"/>
      <c r="N214" s="76"/>
      <c r="O214" s="48"/>
      <c r="P214" s="48"/>
      <c r="Q214" s="48"/>
      <c r="R214" s="48"/>
      <c r="S214" s="48"/>
      <c r="T214" s="48"/>
      <c r="U214" s="48"/>
      <c r="V214" s="48"/>
      <c r="W214" s="48"/>
      <c r="X214" s="48"/>
      <c r="Y214" s="48"/>
      <c r="Z214" s="48"/>
    </row>
    <row r="215" ht="15.75" customHeight="1">
      <c r="A215" s="48"/>
      <c r="B215" s="48"/>
      <c r="C215" s="48"/>
      <c r="D215" s="48"/>
      <c r="E215" s="48"/>
      <c r="F215" s="48"/>
      <c r="G215" s="48"/>
      <c r="H215" s="48"/>
      <c r="I215" s="48"/>
      <c r="J215" s="74"/>
      <c r="K215" s="75"/>
      <c r="L215" s="74"/>
      <c r="M215" s="75"/>
      <c r="N215" s="76"/>
      <c r="O215" s="48"/>
      <c r="P215" s="48"/>
      <c r="Q215" s="48"/>
      <c r="R215" s="48"/>
      <c r="S215" s="48"/>
      <c r="T215" s="48"/>
      <c r="U215" s="48"/>
      <c r="V215" s="48"/>
      <c r="W215" s="48"/>
      <c r="X215" s="48"/>
      <c r="Y215" s="48"/>
      <c r="Z215" s="48"/>
    </row>
    <row r="216" ht="15.75" customHeight="1">
      <c r="A216" s="48"/>
      <c r="B216" s="48"/>
      <c r="C216" s="48"/>
      <c r="D216" s="48"/>
      <c r="E216" s="48"/>
      <c r="F216" s="48"/>
      <c r="G216" s="48"/>
      <c r="H216" s="48"/>
      <c r="I216" s="48"/>
      <c r="J216" s="74"/>
      <c r="K216" s="75"/>
      <c r="L216" s="74"/>
      <c r="M216" s="75"/>
      <c r="N216" s="76"/>
      <c r="O216" s="48"/>
      <c r="P216" s="48"/>
      <c r="Q216" s="48"/>
      <c r="R216" s="48"/>
      <c r="S216" s="48"/>
      <c r="T216" s="48"/>
      <c r="U216" s="48"/>
      <c r="V216" s="48"/>
      <c r="W216" s="48"/>
      <c r="X216" s="48"/>
      <c r="Y216" s="48"/>
      <c r="Z216" s="48"/>
    </row>
    <row r="217" ht="15.75" customHeight="1">
      <c r="A217" s="48"/>
      <c r="B217" s="48"/>
      <c r="C217" s="48"/>
      <c r="D217" s="48"/>
      <c r="E217" s="48"/>
      <c r="F217" s="48"/>
      <c r="G217" s="48"/>
      <c r="H217" s="48"/>
      <c r="I217" s="48"/>
      <c r="J217" s="74"/>
      <c r="K217" s="75"/>
      <c r="L217" s="74"/>
      <c r="M217" s="75"/>
      <c r="N217" s="76"/>
      <c r="O217" s="48"/>
      <c r="P217" s="48"/>
      <c r="Q217" s="48"/>
      <c r="R217" s="48"/>
      <c r="S217" s="48"/>
      <c r="T217" s="48"/>
      <c r="U217" s="48"/>
      <c r="V217" s="48"/>
      <c r="W217" s="48"/>
      <c r="X217" s="48"/>
      <c r="Y217" s="48"/>
      <c r="Z217" s="48"/>
    </row>
    <row r="218" ht="15.75" customHeight="1">
      <c r="A218" s="48"/>
      <c r="B218" s="48"/>
      <c r="C218" s="48"/>
      <c r="D218" s="48"/>
      <c r="E218" s="48"/>
      <c r="F218" s="48"/>
      <c r="G218" s="48"/>
      <c r="H218" s="48"/>
      <c r="I218" s="48"/>
      <c r="J218" s="74"/>
      <c r="K218" s="75"/>
      <c r="L218" s="74"/>
      <c r="M218" s="75"/>
      <c r="N218" s="76"/>
      <c r="O218" s="48"/>
      <c r="P218" s="48"/>
      <c r="Q218" s="48"/>
      <c r="R218" s="48"/>
      <c r="S218" s="48"/>
      <c r="T218" s="48"/>
      <c r="U218" s="48"/>
      <c r="V218" s="48"/>
      <c r="W218" s="48"/>
      <c r="X218" s="48"/>
      <c r="Y218" s="48"/>
      <c r="Z218" s="48"/>
    </row>
    <row r="219" ht="15.75" customHeight="1">
      <c r="A219" s="48"/>
      <c r="B219" s="48"/>
      <c r="C219" s="48"/>
      <c r="D219" s="48"/>
      <c r="E219" s="48"/>
      <c r="F219" s="48"/>
      <c r="G219" s="48"/>
      <c r="H219" s="48"/>
      <c r="I219" s="48"/>
      <c r="J219" s="74"/>
      <c r="K219" s="75"/>
      <c r="L219" s="74"/>
      <c r="M219" s="75"/>
      <c r="N219" s="76"/>
      <c r="O219" s="48"/>
      <c r="P219" s="48"/>
      <c r="Q219" s="48"/>
      <c r="R219" s="48"/>
      <c r="S219" s="48"/>
      <c r="T219" s="48"/>
      <c r="U219" s="48"/>
      <c r="V219" s="48"/>
      <c r="W219" s="48"/>
      <c r="X219" s="48"/>
      <c r="Y219" s="48"/>
      <c r="Z219" s="48"/>
    </row>
    <row r="220" ht="15.75" customHeight="1">
      <c r="A220" s="48"/>
      <c r="B220" s="48"/>
      <c r="C220" s="48"/>
      <c r="D220" s="48"/>
      <c r="E220" s="48"/>
      <c r="F220" s="48"/>
      <c r="G220" s="48"/>
      <c r="H220" s="48"/>
      <c r="I220" s="48"/>
      <c r="J220" s="74"/>
      <c r="K220" s="75"/>
      <c r="L220" s="74"/>
      <c r="M220" s="75"/>
      <c r="N220" s="76"/>
      <c r="O220" s="48"/>
      <c r="P220" s="48"/>
      <c r="Q220" s="48"/>
      <c r="R220" s="48"/>
      <c r="S220" s="48"/>
      <c r="T220" s="48"/>
      <c r="U220" s="48"/>
      <c r="V220" s="48"/>
      <c r="W220" s="48"/>
      <c r="X220" s="48"/>
      <c r="Y220" s="48"/>
      <c r="Z220" s="48"/>
    </row>
    <row r="221" ht="15.75" customHeight="1">
      <c r="A221" s="48"/>
      <c r="B221" s="48"/>
      <c r="C221" s="48"/>
      <c r="D221" s="48"/>
      <c r="E221" s="48"/>
      <c r="F221" s="48"/>
      <c r="G221" s="48"/>
      <c r="H221" s="48"/>
      <c r="I221" s="48"/>
      <c r="J221" s="74"/>
      <c r="K221" s="75"/>
      <c r="L221" s="74"/>
      <c r="M221" s="75"/>
      <c r="N221" s="76"/>
      <c r="O221" s="48"/>
      <c r="P221" s="48"/>
      <c r="Q221" s="48"/>
      <c r="R221" s="48"/>
      <c r="S221" s="48"/>
      <c r="T221" s="48"/>
      <c r="U221" s="48"/>
      <c r="V221" s="48"/>
      <c r="W221" s="48"/>
      <c r="X221" s="48"/>
      <c r="Y221" s="48"/>
      <c r="Z221" s="48"/>
    </row>
    <row r="222" ht="15.75" customHeight="1">
      <c r="A222" s="48"/>
      <c r="B222" s="48"/>
      <c r="C222" s="48"/>
      <c r="D222" s="48"/>
      <c r="E222" s="48"/>
      <c r="F222" s="48"/>
      <c r="G222" s="48"/>
      <c r="H222" s="48"/>
      <c r="I222" s="48"/>
      <c r="J222" s="74"/>
      <c r="K222" s="75"/>
      <c r="L222" s="74"/>
      <c r="M222" s="75"/>
      <c r="N222" s="76"/>
      <c r="O222" s="48"/>
      <c r="P222" s="48"/>
      <c r="Q222" s="48"/>
      <c r="R222" s="48"/>
      <c r="S222" s="48"/>
      <c r="T222" s="48"/>
      <c r="U222" s="48"/>
      <c r="V222" s="48"/>
      <c r="W222" s="48"/>
      <c r="X222" s="48"/>
      <c r="Y222" s="48"/>
      <c r="Z222" s="48"/>
    </row>
    <row r="223" ht="15.75" customHeight="1">
      <c r="A223" s="48"/>
      <c r="B223" s="48"/>
      <c r="C223" s="48"/>
      <c r="D223" s="48"/>
      <c r="E223" s="48"/>
      <c r="F223" s="48"/>
      <c r="G223" s="48"/>
      <c r="H223" s="48"/>
      <c r="I223" s="48"/>
      <c r="J223" s="74"/>
      <c r="K223" s="75"/>
      <c r="L223" s="74"/>
      <c r="M223" s="75"/>
      <c r="N223" s="76"/>
      <c r="O223" s="48"/>
      <c r="P223" s="48"/>
      <c r="Q223" s="48"/>
      <c r="R223" s="48"/>
      <c r="S223" s="48"/>
      <c r="T223" s="48"/>
      <c r="U223" s="48"/>
      <c r="V223" s="48"/>
      <c r="W223" s="48"/>
      <c r="X223" s="48"/>
      <c r="Y223" s="48"/>
      <c r="Z223" s="48"/>
    </row>
    <row r="224" ht="15.75" customHeight="1">
      <c r="A224" s="48"/>
      <c r="B224" s="48"/>
      <c r="C224" s="48"/>
      <c r="D224" s="48"/>
      <c r="E224" s="48"/>
      <c r="F224" s="48"/>
      <c r="G224" s="48"/>
      <c r="H224" s="48"/>
      <c r="I224" s="48"/>
      <c r="J224" s="74"/>
      <c r="K224" s="75"/>
      <c r="L224" s="74"/>
      <c r="M224" s="75"/>
      <c r="N224" s="76"/>
      <c r="O224" s="48"/>
      <c r="P224" s="48"/>
      <c r="Q224" s="48"/>
      <c r="R224" s="48"/>
      <c r="S224" s="48"/>
      <c r="T224" s="48"/>
      <c r="U224" s="48"/>
      <c r="V224" s="48"/>
      <c r="W224" s="48"/>
      <c r="X224" s="48"/>
      <c r="Y224" s="48"/>
      <c r="Z224" s="48"/>
    </row>
    <row r="225" ht="15.75" customHeight="1">
      <c r="A225" s="48"/>
      <c r="B225" s="48"/>
      <c r="C225" s="48"/>
      <c r="D225" s="48"/>
      <c r="E225" s="48"/>
      <c r="F225" s="48"/>
      <c r="G225" s="48"/>
      <c r="H225" s="48"/>
      <c r="I225" s="48"/>
      <c r="J225" s="74"/>
      <c r="K225" s="75"/>
      <c r="L225" s="74"/>
      <c r="M225" s="75"/>
      <c r="N225" s="76"/>
      <c r="O225" s="48"/>
      <c r="P225" s="48"/>
      <c r="Q225" s="48"/>
      <c r="R225" s="48"/>
      <c r="S225" s="48"/>
      <c r="T225" s="48"/>
      <c r="U225" s="48"/>
      <c r="V225" s="48"/>
      <c r="W225" s="48"/>
      <c r="X225" s="48"/>
      <c r="Y225" s="48"/>
      <c r="Z225" s="48"/>
    </row>
    <row r="226" ht="15.75" customHeight="1">
      <c r="A226" s="48"/>
      <c r="B226" s="48"/>
      <c r="C226" s="48"/>
      <c r="D226" s="48"/>
      <c r="E226" s="48"/>
      <c r="F226" s="48"/>
      <c r="G226" s="48"/>
      <c r="H226" s="48"/>
      <c r="I226" s="48"/>
      <c r="J226" s="74"/>
      <c r="K226" s="75"/>
      <c r="L226" s="74"/>
      <c r="M226" s="75"/>
      <c r="N226" s="76"/>
      <c r="O226" s="48"/>
      <c r="P226" s="48"/>
      <c r="Q226" s="48"/>
      <c r="R226" s="48"/>
      <c r="S226" s="48"/>
      <c r="T226" s="48"/>
      <c r="U226" s="48"/>
      <c r="V226" s="48"/>
      <c r="W226" s="48"/>
      <c r="X226" s="48"/>
      <c r="Y226" s="48"/>
      <c r="Z226" s="48"/>
    </row>
    <row r="227" ht="15.75" customHeight="1">
      <c r="A227" s="48"/>
      <c r="B227" s="48"/>
      <c r="C227" s="48"/>
      <c r="D227" s="48"/>
      <c r="E227" s="48"/>
      <c r="F227" s="48"/>
      <c r="G227" s="48"/>
      <c r="H227" s="48"/>
      <c r="I227" s="48"/>
      <c r="J227" s="74"/>
      <c r="K227" s="75"/>
      <c r="L227" s="74"/>
      <c r="M227" s="75"/>
      <c r="N227" s="76"/>
      <c r="O227" s="48"/>
      <c r="P227" s="48"/>
      <c r="Q227" s="48"/>
      <c r="R227" s="48"/>
      <c r="S227" s="48"/>
      <c r="T227" s="48"/>
      <c r="U227" s="48"/>
      <c r="V227" s="48"/>
      <c r="W227" s="48"/>
      <c r="X227" s="48"/>
      <c r="Y227" s="48"/>
      <c r="Z227" s="48"/>
    </row>
    <row r="228" ht="15.75" customHeight="1">
      <c r="A228" s="48"/>
      <c r="B228" s="48"/>
      <c r="C228" s="48"/>
      <c r="D228" s="48"/>
      <c r="E228" s="48"/>
      <c r="F228" s="48"/>
      <c r="G228" s="48"/>
      <c r="H228" s="48"/>
      <c r="I228" s="48"/>
      <c r="J228" s="74"/>
      <c r="K228" s="75"/>
      <c r="L228" s="74"/>
      <c r="M228" s="75"/>
      <c r="N228" s="76"/>
      <c r="O228" s="48"/>
      <c r="P228" s="48"/>
      <c r="Q228" s="48"/>
      <c r="R228" s="48"/>
      <c r="S228" s="48"/>
      <c r="T228" s="48"/>
      <c r="U228" s="48"/>
      <c r="V228" s="48"/>
      <c r="W228" s="48"/>
      <c r="X228" s="48"/>
      <c r="Y228" s="48"/>
      <c r="Z228" s="48"/>
    </row>
    <row r="229" ht="15.75" customHeight="1">
      <c r="A229" s="48"/>
      <c r="B229" s="48"/>
      <c r="C229" s="48"/>
      <c r="D229" s="48"/>
      <c r="E229" s="48"/>
      <c r="F229" s="48"/>
      <c r="G229" s="48"/>
      <c r="H229" s="48"/>
      <c r="I229" s="48"/>
      <c r="J229" s="74"/>
      <c r="K229" s="75"/>
      <c r="L229" s="74"/>
      <c r="M229" s="75"/>
      <c r="N229" s="76"/>
      <c r="O229" s="48"/>
      <c r="P229" s="48"/>
      <c r="Q229" s="48"/>
      <c r="R229" s="48"/>
      <c r="S229" s="48"/>
      <c r="T229" s="48"/>
      <c r="U229" s="48"/>
      <c r="V229" s="48"/>
      <c r="W229" s="48"/>
      <c r="X229" s="48"/>
      <c r="Y229" s="48"/>
      <c r="Z229" s="48"/>
    </row>
    <row r="230" ht="15.75" customHeight="1">
      <c r="A230" s="48"/>
      <c r="B230" s="48"/>
      <c r="C230" s="48"/>
      <c r="D230" s="48"/>
      <c r="E230" s="48"/>
      <c r="F230" s="48"/>
      <c r="G230" s="48"/>
      <c r="H230" s="48"/>
      <c r="I230" s="48"/>
      <c r="J230" s="74"/>
      <c r="K230" s="75"/>
      <c r="L230" s="74"/>
      <c r="M230" s="75"/>
      <c r="N230" s="76"/>
      <c r="O230" s="48"/>
      <c r="P230" s="48"/>
      <c r="Q230" s="48"/>
      <c r="R230" s="48"/>
      <c r="S230" s="48"/>
      <c r="T230" s="48"/>
      <c r="U230" s="48"/>
      <c r="V230" s="48"/>
      <c r="W230" s="48"/>
      <c r="X230" s="48"/>
      <c r="Y230" s="48"/>
      <c r="Z230" s="48"/>
    </row>
    <row r="231" ht="15.75" customHeight="1">
      <c r="A231" s="48"/>
      <c r="B231" s="48"/>
      <c r="C231" s="48"/>
      <c r="D231" s="48"/>
      <c r="E231" s="48"/>
      <c r="F231" s="48"/>
      <c r="G231" s="48"/>
      <c r="H231" s="48"/>
      <c r="I231" s="48"/>
      <c r="J231" s="74"/>
      <c r="K231" s="75"/>
      <c r="L231" s="74"/>
      <c r="M231" s="75"/>
      <c r="N231" s="76"/>
      <c r="O231" s="48"/>
      <c r="P231" s="48"/>
      <c r="Q231" s="48"/>
      <c r="R231" s="48"/>
      <c r="S231" s="48"/>
      <c r="T231" s="48"/>
      <c r="U231" s="48"/>
      <c r="V231" s="48"/>
      <c r="W231" s="48"/>
      <c r="X231" s="48"/>
      <c r="Y231" s="48"/>
      <c r="Z231" s="48"/>
    </row>
    <row r="232" ht="15.75" customHeight="1">
      <c r="A232" s="48"/>
      <c r="B232" s="48"/>
      <c r="C232" s="48"/>
      <c r="D232" s="48"/>
      <c r="E232" s="48"/>
      <c r="F232" s="48"/>
      <c r="G232" s="48"/>
      <c r="H232" s="48"/>
      <c r="I232" s="48"/>
      <c r="J232" s="74"/>
      <c r="K232" s="75"/>
      <c r="L232" s="74"/>
      <c r="M232" s="75"/>
      <c r="N232" s="76"/>
      <c r="O232" s="48"/>
      <c r="P232" s="48"/>
      <c r="Q232" s="48"/>
      <c r="R232" s="48"/>
      <c r="S232" s="48"/>
      <c r="T232" s="48"/>
      <c r="U232" s="48"/>
      <c r="V232" s="48"/>
      <c r="W232" s="48"/>
      <c r="X232" s="48"/>
      <c r="Y232" s="48"/>
      <c r="Z232" s="48"/>
    </row>
    <row r="233" ht="15.75" customHeight="1">
      <c r="A233" s="48"/>
      <c r="B233" s="48"/>
      <c r="C233" s="48"/>
      <c r="D233" s="48"/>
      <c r="E233" s="48"/>
      <c r="F233" s="48"/>
      <c r="G233" s="48"/>
      <c r="H233" s="48"/>
      <c r="I233" s="48"/>
      <c r="J233" s="74"/>
      <c r="K233" s="75"/>
      <c r="L233" s="74"/>
      <c r="M233" s="75"/>
      <c r="N233" s="76"/>
      <c r="O233" s="48"/>
      <c r="P233" s="48"/>
      <c r="Q233" s="48"/>
      <c r="R233" s="48"/>
      <c r="S233" s="48"/>
      <c r="T233" s="48"/>
      <c r="U233" s="48"/>
      <c r="V233" s="48"/>
      <c r="W233" s="48"/>
      <c r="X233" s="48"/>
      <c r="Y233" s="48"/>
      <c r="Z233" s="48"/>
    </row>
    <row r="234" ht="15.75" customHeight="1">
      <c r="A234" s="48"/>
      <c r="B234" s="48"/>
      <c r="C234" s="48"/>
      <c r="D234" s="48"/>
      <c r="E234" s="48"/>
      <c r="F234" s="48"/>
      <c r="G234" s="48"/>
      <c r="H234" s="48"/>
      <c r="I234" s="48"/>
      <c r="J234" s="74"/>
      <c r="K234" s="75"/>
      <c r="L234" s="74"/>
      <c r="M234" s="75"/>
      <c r="N234" s="76"/>
      <c r="O234" s="48"/>
      <c r="P234" s="48"/>
      <c r="Q234" s="48"/>
      <c r="R234" s="48"/>
      <c r="S234" s="48"/>
      <c r="T234" s="48"/>
      <c r="U234" s="48"/>
      <c r="V234" s="48"/>
      <c r="W234" s="48"/>
      <c r="X234" s="48"/>
      <c r="Y234" s="48"/>
      <c r="Z234" s="48"/>
    </row>
    <row r="235" ht="15.75" customHeight="1">
      <c r="A235" s="48"/>
      <c r="B235" s="48"/>
      <c r="C235" s="48"/>
      <c r="D235" s="48"/>
      <c r="E235" s="48"/>
      <c r="F235" s="48"/>
      <c r="G235" s="48"/>
      <c r="H235" s="48"/>
      <c r="I235" s="48"/>
      <c r="J235" s="74"/>
      <c r="K235" s="75"/>
      <c r="L235" s="74"/>
      <c r="M235" s="75"/>
      <c r="N235" s="76"/>
      <c r="O235" s="48"/>
      <c r="P235" s="48"/>
      <c r="Q235" s="48"/>
      <c r="R235" s="48"/>
      <c r="S235" s="48"/>
      <c r="T235" s="48"/>
      <c r="U235" s="48"/>
      <c r="V235" s="48"/>
      <c r="W235" s="48"/>
      <c r="X235" s="48"/>
      <c r="Y235" s="48"/>
      <c r="Z235" s="48"/>
    </row>
    <row r="236" ht="15.75" customHeight="1">
      <c r="A236" s="48"/>
      <c r="B236" s="48"/>
      <c r="C236" s="48"/>
      <c r="D236" s="48"/>
      <c r="E236" s="48"/>
      <c r="F236" s="48"/>
      <c r="G236" s="48"/>
      <c r="H236" s="48"/>
      <c r="I236" s="48"/>
      <c r="J236" s="74"/>
      <c r="K236" s="75"/>
      <c r="L236" s="74"/>
      <c r="M236" s="75"/>
      <c r="N236" s="76"/>
      <c r="O236" s="48"/>
      <c r="P236" s="48"/>
      <c r="Q236" s="48"/>
      <c r="R236" s="48"/>
      <c r="S236" s="48"/>
      <c r="T236" s="48"/>
      <c r="U236" s="48"/>
      <c r="V236" s="48"/>
      <c r="W236" s="48"/>
      <c r="X236" s="48"/>
      <c r="Y236" s="48"/>
      <c r="Z236" s="48"/>
    </row>
    <row r="237" ht="15.75" customHeight="1">
      <c r="A237" s="48"/>
      <c r="B237" s="48"/>
      <c r="C237" s="48"/>
      <c r="D237" s="48"/>
      <c r="E237" s="48"/>
      <c r="F237" s="48"/>
      <c r="G237" s="48"/>
      <c r="H237" s="48"/>
      <c r="I237" s="48"/>
      <c r="J237" s="74"/>
      <c r="K237" s="75"/>
      <c r="L237" s="74"/>
      <c r="M237" s="75"/>
      <c r="N237" s="76"/>
      <c r="O237" s="48"/>
      <c r="P237" s="48"/>
      <c r="Q237" s="48"/>
      <c r="R237" s="48"/>
      <c r="S237" s="48"/>
      <c r="T237" s="48"/>
      <c r="U237" s="48"/>
      <c r="V237" s="48"/>
      <c r="W237" s="48"/>
      <c r="X237" s="48"/>
      <c r="Y237" s="48"/>
      <c r="Z237" s="48"/>
    </row>
    <row r="238" ht="15.75" customHeight="1">
      <c r="A238" s="48"/>
      <c r="B238" s="48"/>
      <c r="C238" s="48"/>
      <c r="D238" s="48"/>
      <c r="E238" s="48"/>
      <c r="F238" s="48"/>
      <c r="G238" s="48"/>
      <c r="H238" s="48"/>
      <c r="I238" s="48"/>
      <c r="J238" s="74"/>
      <c r="K238" s="75"/>
      <c r="L238" s="74"/>
      <c r="M238" s="75"/>
      <c r="N238" s="76"/>
      <c r="O238" s="48"/>
      <c r="P238" s="48"/>
      <c r="Q238" s="48"/>
      <c r="R238" s="48"/>
      <c r="S238" s="48"/>
      <c r="T238" s="48"/>
      <c r="U238" s="48"/>
      <c r="V238" s="48"/>
      <c r="W238" s="48"/>
      <c r="X238" s="48"/>
      <c r="Y238" s="48"/>
      <c r="Z238" s="48"/>
    </row>
    <row r="239" ht="15.75" customHeight="1">
      <c r="A239" s="48"/>
      <c r="B239" s="48"/>
      <c r="C239" s="48"/>
      <c r="D239" s="48"/>
      <c r="E239" s="48"/>
      <c r="F239" s="48"/>
      <c r="G239" s="48"/>
      <c r="H239" s="48"/>
      <c r="I239" s="48"/>
      <c r="J239" s="74"/>
      <c r="K239" s="75"/>
      <c r="L239" s="74"/>
      <c r="M239" s="75"/>
      <c r="N239" s="76"/>
      <c r="O239" s="48"/>
      <c r="P239" s="48"/>
      <c r="Q239" s="48"/>
      <c r="R239" s="48"/>
      <c r="S239" s="48"/>
      <c r="T239" s="48"/>
      <c r="U239" s="48"/>
      <c r="V239" s="48"/>
      <c r="W239" s="48"/>
      <c r="X239" s="48"/>
      <c r="Y239" s="48"/>
      <c r="Z239" s="48"/>
    </row>
    <row r="240" ht="15.75" customHeight="1">
      <c r="A240" s="48"/>
      <c r="B240" s="48"/>
      <c r="C240" s="48"/>
      <c r="D240" s="48"/>
      <c r="E240" s="48"/>
      <c r="F240" s="48"/>
      <c r="G240" s="48"/>
      <c r="H240" s="48"/>
      <c r="I240" s="48"/>
      <c r="J240" s="74"/>
      <c r="K240" s="75"/>
      <c r="L240" s="74"/>
      <c r="M240" s="75"/>
      <c r="N240" s="76"/>
      <c r="O240" s="48"/>
      <c r="P240" s="48"/>
      <c r="Q240" s="48"/>
      <c r="R240" s="48"/>
      <c r="S240" s="48"/>
      <c r="T240" s="48"/>
      <c r="U240" s="48"/>
      <c r="V240" s="48"/>
      <c r="W240" s="48"/>
      <c r="X240" s="48"/>
      <c r="Y240" s="48"/>
      <c r="Z240" s="48"/>
    </row>
    <row r="241" ht="15.75" customHeight="1">
      <c r="A241" s="48"/>
      <c r="B241" s="48"/>
      <c r="C241" s="48"/>
      <c r="D241" s="48"/>
      <c r="E241" s="48"/>
      <c r="F241" s="48"/>
      <c r="G241" s="48"/>
      <c r="H241" s="48"/>
      <c r="I241" s="48"/>
      <c r="J241" s="74"/>
      <c r="K241" s="75"/>
      <c r="L241" s="74"/>
      <c r="M241" s="75"/>
      <c r="N241" s="76"/>
      <c r="O241" s="48"/>
      <c r="P241" s="48"/>
      <c r="Q241" s="48"/>
      <c r="R241" s="48"/>
      <c r="S241" s="48"/>
      <c r="T241" s="48"/>
      <c r="U241" s="48"/>
      <c r="V241" s="48"/>
      <c r="W241" s="48"/>
      <c r="X241" s="48"/>
      <c r="Y241" s="48"/>
      <c r="Z241" s="48"/>
    </row>
    <row r="242" ht="15.75" customHeight="1">
      <c r="A242" s="48"/>
      <c r="B242" s="48"/>
      <c r="C242" s="48"/>
      <c r="D242" s="48"/>
      <c r="E242" s="48"/>
      <c r="F242" s="48"/>
      <c r="G242" s="48"/>
      <c r="H242" s="48"/>
      <c r="I242" s="48"/>
      <c r="J242" s="74"/>
      <c r="K242" s="75"/>
      <c r="L242" s="74"/>
      <c r="M242" s="75"/>
      <c r="N242" s="76"/>
      <c r="O242" s="48"/>
      <c r="P242" s="48"/>
      <c r="Q242" s="48"/>
      <c r="R242" s="48"/>
      <c r="S242" s="48"/>
      <c r="T242" s="48"/>
      <c r="U242" s="48"/>
      <c r="V242" s="48"/>
      <c r="W242" s="48"/>
      <c r="X242" s="48"/>
      <c r="Y242" s="48"/>
      <c r="Z242" s="48"/>
    </row>
    <row r="243" ht="15.75" customHeight="1">
      <c r="A243" s="48"/>
      <c r="B243" s="48"/>
      <c r="C243" s="48"/>
      <c r="D243" s="48"/>
      <c r="E243" s="48"/>
      <c r="F243" s="48"/>
      <c r="G243" s="48"/>
      <c r="H243" s="48"/>
      <c r="I243" s="48"/>
      <c r="J243" s="74"/>
      <c r="K243" s="75"/>
      <c r="L243" s="74"/>
      <c r="M243" s="75"/>
      <c r="N243" s="76"/>
      <c r="O243" s="48"/>
      <c r="P243" s="48"/>
      <c r="Q243" s="48"/>
      <c r="R243" s="48"/>
      <c r="S243" s="48"/>
      <c r="T243" s="48"/>
      <c r="U243" s="48"/>
      <c r="V243" s="48"/>
      <c r="W243" s="48"/>
      <c r="X243" s="48"/>
      <c r="Y243" s="48"/>
      <c r="Z243" s="48"/>
    </row>
    <row r="244" ht="15.75" customHeight="1">
      <c r="A244" s="48"/>
      <c r="B244" s="48"/>
      <c r="C244" s="48"/>
      <c r="D244" s="48"/>
      <c r="E244" s="48"/>
      <c r="F244" s="48"/>
      <c r="G244" s="48"/>
      <c r="H244" s="48"/>
      <c r="I244" s="48"/>
      <c r="J244" s="74"/>
      <c r="K244" s="75"/>
      <c r="L244" s="74"/>
      <c r="M244" s="75"/>
      <c r="N244" s="76"/>
      <c r="O244" s="48"/>
      <c r="P244" s="48"/>
      <c r="Q244" s="48"/>
      <c r="R244" s="48"/>
      <c r="S244" s="48"/>
      <c r="T244" s="48"/>
      <c r="U244" s="48"/>
      <c r="V244" s="48"/>
      <c r="W244" s="48"/>
      <c r="X244" s="48"/>
      <c r="Y244" s="48"/>
      <c r="Z244" s="48"/>
    </row>
    <row r="245" ht="15.75" customHeight="1">
      <c r="A245" s="48"/>
      <c r="B245" s="48"/>
      <c r="C245" s="48"/>
      <c r="D245" s="48"/>
      <c r="E245" s="48"/>
      <c r="F245" s="48"/>
      <c r="G245" s="48"/>
      <c r="H245" s="48"/>
      <c r="I245" s="48"/>
      <c r="J245" s="74"/>
      <c r="K245" s="75"/>
      <c r="L245" s="74"/>
      <c r="M245" s="75"/>
      <c r="N245" s="76"/>
      <c r="O245" s="48"/>
      <c r="P245" s="48"/>
      <c r="Q245" s="48"/>
      <c r="R245" s="48"/>
      <c r="S245" s="48"/>
      <c r="T245" s="48"/>
      <c r="U245" s="48"/>
      <c r="V245" s="48"/>
      <c r="W245" s="48"/>
      <c r="X245" s="48"/>
      <c r="Y245" s="48"/>
      <c r="Z245" s="48"/>
    </row>
    <row r="246" ht="15.75" customHeight="1">
      <c r="A246" s="48"/>
      <c r="B246" s="48"/>
      <c r="C246" s="48"/>
      <c r="D246" s="48"/>
      <c r="E246" s="48"/>
      <c r="F246" s="48"/>
      <c r="G246" s="48"/>
      <c r="H246" s="48"/>
      <c r="I246" s="48"/>
      <c r="J246" s="74"/>
      <c r="K246" s="75"/>
      <c r="L246" s="74"/>
      <c r="M246" s="75"/>
      <c r="N246" s="76"/>
      <c r="O246" s="48"/>
      <c r="P246" s="48"/>
      <c r="Q246" s="48"/>
      <c r="R246" s="48"/>
      <c r="S246" s="48"/>
      <c r="T246" s="48"/>
      <c r="U246" s="48"/>
      <c r="V246" s="48"/>
      <c r="W246" s="48"/>
      <c r="X246" s="48"/>
      <c r="Y246" s="48"/>
      <c r="Z246" s="48"/>
    </row>
    <row r="247" ht="15.75" customHeight="1">
      <c r="A247" s="48"/>
      <c r="B247" s="48"/>
      <c r="C247" s="48"/>
      <c r="D247" s="48"/>
      <c r="E247" s="48"/>
      <c r="F247" s="48"/>
      <c r="G247" s="48"/>
      <c r="H247" s="48"/>
      <c r="I247" s="48"/>
      <c r="J247" s="74"/>
      <c r="K247" s="75"/>
      <c r="L247" s="74"/>
      <c r="M247" s="75"/>
      <c r="N247" s="76"/>
      <c r="O247" s="48"/>
      <c r="P247" s="48"/>
      <c r="Q247" s="48"/>
      <c r="R247" s="48"/>
      <c r="S247" s="48"/>
      <c r="T247" s="48"/>
      <c r="U247" s="48"/>
      <c r="V247" s="48"/>
      <c r="W247" s="48"/>
      <c r="X247" s="48"/>
      <c r="Y247" s="48"/>
      <c r="Z247" s="48"/>
    </row>
    <row r="248" ht="15.75" customHeight="1">
      <c r="A248" s="48"/>
      <c r="B248" s="48"/>
      <c r="C248" s="48"/>
      <c r="D248" s="48"/>
      <c r="E248" s="48"/>
      <c r="F248" s="48"/>
      <c r="G248" s="48"/>
      <c r="H248" s="48"/>
      <c r="I248" s="48"/>
      <c r="J248" s="74"/>
      <c r="K248" s="75"/>
      <c r="L248" s="74"/>
      <c r="M248" s="75"/>
      <c r="N248" s="76"/>
      <c r="O248" s="48"/>
      <c r="P248" s="48"/>
      <c r="Q248" s="48"/>
      <c r="R248" s="48"/>
      <c r="S248" s="48"/>
      <c r="T248" s="48"/>
      <c r="U248" s="48"/>
      <c r="V248" s="48"/>
      <c r="W248" s="48"/>
      <c r="X248" s="48"/>
      <c r="Y248" s="48"/>
      <c r="Z248" s="48"/>
    </row>
    <row r="249" ht="15.75" customHeight="1">
      <c r="A249" s="48"/>
      <c r="B249" s="48"/>
      <c r="C249" s="48"/>
      <c r="D249" s="48"/>
      <c r="E249" s="48"/>
      <c r="F249" s="48"/>
      <c r="G249" s="48"/>
      <c r="H249" s="48"/>
      <c r="I249" s="48"/>
      <c r="J249" s="74"/>
      <c r="K249" s="75"/>
      <c r="L249" s="74"/>
      <c r="M249" s="75"/>
      <c r="N249" s="76"/>
      <c r="O249" s="48"/>
      <c r="P249" s="48"/>
      <c r="Q249" s="48"/>
      <c r="R249" s="48"/>
      <c r="S249" s="48"/>
      <c r="T249" s="48"/>
      <c r="U249" s="48"/>
      <c r="V249" s="48"/>
      <c r="W249" s="48"/>
      <c r="X249" s="48"/>
      <c r="Y249" s="48"/>
      <c r="Z249" s="48"/>
    </row>
    <row r="250" ht="15.75" customHeight="1">
      <c r="A250" s="48"/>
      <c r="B250" s="48"/>
      <c r="C250" s="48"/>
      <c r="D250" s="48"/>
      <c r="E250" s="48"/>
      <c r="F250" s="48"/>
      <c r="G250" s="48"/>
      <c r="H250" s="48"/>
      <c r="I250" s="48"/>
      <c r="J250" s="74"/>
      <c r="K250" s="75"/>
      <c r="L250" s="74"/>
      <c r="M250" s="75"/>
      <c r="N250" s="76"/>
      <c r="O250" s="48"/>
      <c r="P250" s="48"/>
      <c r="Q250" s="48"/>
      <c r="R250" s="48"/>
      <c r="S250" s="48"/>
      <c r="T250" s="48"/>
      <c r="U250" s="48"/>
      <c r="V250" s="48"/>
      <c r="W250" s="48"/>
      <c r="X250" s="48"/>
      <c r="Y250" s="48"/>
      <c r="Z250" s="48"/>
    </row>
    <row r="251" ht="15.75" customHeight="1">
      <c r="A251" s="48"/>
      <c r="B251" s="48"/>
      <c r="C251" s="48"/>
      <c r="D251" s="48"/>
      <c r="E251" s="48"/>
      <c r="F251" s="48"/>
      <c r="G251" s="48"/>
      <c r="H251" s="48"/>
      <c r="I251" s="48"/>
      <c r="J251" s="74"/>
      <c r="K251" s="75"/>
      <c r="L251" s="74"/>
      <c r="M251" s="75"/>
      <c r="N251" s="76"/>
      <c r="O251" s="48"/>
      <c r="P251" s="48"/>
      <c r="Q251" s="48"/>
      <c r="R251" s="48"/>
      <c r="S251" s="48"/>
      <c r="T251" s="48"/>
      <c r="U251" s="48"/>
      <c r="V251" s="48"/>
      <c r="W251" s="48"/>
      <c r="X251" s="48"/>
      <c r="Y251" s="48"/>
      <c r="Z251" s="48"/>
    </row>
    <row r="252" ht="15.75" customHeight="1">
      <c r="A252" s="48"/>
      <c r="B252" s="48"/>
      <c r="C252" s="48"/>
      <c r="D252" s="48"/>
      <c r="E252" s="48"/>
      <c r="F252" s="48"/>
      <c r="G252" s="48"/>
      <c r="H252" s="48"/>
      <c r="I252" s="48"/>
      <c r="J252" s="74"/>
      <c r="K252" s="75"/>
      <c r="L252" s="74"/>
      <c r="M252" s="75"/>
      <c r="N252" s="76"/>
      <c r="O252" s="48"/>
      <c r="P252" s="48"/>
      <c r="Q252" s="48"/>
      <c r="R252" s="48"/>
      <c r="S252" s="48"/>
      <c r="T252" s="48"/>
      <c r="U252" s="48"/>
      <c r="V252" s="48"/>
      <c r="W252" s="48"/>
      <c r="X252" s="48"/>
      <c r="Y252" s="48"/>
      <c r="Z252" s="48"/>
    </row>
    <row r="253" ht="15.75" customHeight="1">
      <c r="A253" s="48"/>
      <c r="B253" s="48"/>
      <c r="C253" s="48"/>
      <c r="D253" s="48"/>
      <c r="E253" s="48"/>
      <c r="F253" s="48"/>
      <c r="G253" s="48"/>
      <c r="H253" s="48"/>
      <c r="I253" s="48"/>
      <c r="J253" s="74"/>
      <c r="K253" s="75"/>
      <c r="L253" s="74"/>
      <c r="M253" s="75"/>
      <c r="N253" s="76"/>
      <c r="O253" s="48"/>
      <c r="P253" s="48"/>
      <c r="Q253" s="48"/>
      <c r="R253" s="48"/>
      <c r="S253" s="48"/>
      <c r="T253" s="48"/>
      <c r="U253" s="48"/>
      <c r="V253" s="48"/>
      <c r="W253" s="48"/>
      <c r="X253" s="48"/>
      <c r="Y253" s="48"/>
      <c r="Z253" s="48"/>
    </row>
    <row r="254" ht="15.75" customHeight="1">
      <c r="A254" s="48"/>
      <c r="B254" s="48"/>
      <c r="C254" s="48"/>
      <c r="D254" s="48"/>
      <c r="E254" s="48"/>
      <c r="F254" s="48"/>
      <c r="G254" s="48"/>
      <c r="H254" s="48"/>
      <c r="I254" s="48"/>
      <c r="J254" s="74"/>
      <c r="K254" s="75"/>
      <c r="L254" s="74"/>
      <c r="M254" s="75"/>
      <c r="N254" s="76"/>
      <c r="O254" s="48"/>
      <c r="P254" s="48"/>
      <c r="Q254" s="48"/>
      <c r="R254" s="48"/>
      <c r="S254" s="48"/>
      <c r="T254" s="48"/>
      <c r="U254" s="48"/>
      <c r="V254" s="48"/>
      <c r="W254" s="48"/>
      <c r="X254" s="48"/>
      <c r="Y254" s="48"/>
      <c r="Z254" s="48"/>
    </row>
    <row r="255" ht="15.75" customHeight="1">
      <c r="A255" s="48"/>
      <c r="B255" s="48"/>
      <c r="C255" s="48"/>
      <c r="D255" s="48"/>
      <c r="E255" s="48"/>
      <c r="F255" s="48"/>
      <c r="G255" s="48"/>
      <c r="H255" s="48"/>
      <c r="I255" s="48"/>
      <c r="J255" s="74"/>
      <c r="K255" s="75"/>
      <c r="L255" s="74"/>
      <c r="M255" s="75"/>
      <c r="N255" s="76"/>
      <c r="O255" s="48"/>
      <c r="P255" s="48"/>
      <c r="Q255" s="48"/>
      <c r="R255" s="48"/>
      <c r="S255" s="48"/>
      <c r="T255" s="48"/>
      <c r="U255" s="48"/>
      <c r="V255" s="48"/>
      <c r="W255" s="48"/>
      <c r="X255" s="48"/>
      <c r="Y255" s="48"/>
      <c r="Z255" s="48"/>
    </row>
    <row r="256" ht="15.75" customHeight="1">
      <c r="A256" s="48"/>
      <c r="B256" s="48"/>
      <c r="C256" s="48"/>
      <c r="D256" s="48"/>
      <c r="E256" s="48"/>
      <c r="F256" s="48"/>
      <c r="G256" s="48"/>
      <c r="H256" s="48"/>
      <c r="I256" s="48"/>
      <c r="J256" s="74"/>
      <c r="K256" s="75"/>
      <c r="L256" s="74"/>
      <c r="M256" s="75"/>
      <c r="N256" s="76"/>
      <c r="O256" s="48"/>
      <c r="P256" s="48"/>
      <c r="Q256" s="48"/>
      <c r="R256" s="48"/>
      <c r="S256" s="48"/>
      <c r="T256" s="48"/>
      <c r="U256" s="48"/>
      <c r="V256" s="48"/>
      <c r="W256" s="48"/>
      <c r="X256" s="48"/>
      <c r="Y256" s="48"/>
      <c r="Z256" s="48"/>
    </row>
    <row r="257" ht="15.75" customHeight="1">
      <c r="A257" s="48"/>
      <c r="B257" s="48"/>
      <c r="C257" s="48"/>
      <c r="D257" s="48"/>
      <c r="E257" s="48"/>
      <c r="F257" s="48"/>
      <c r="G257" s="48"/>
      <c r="H257" s="48"/>
      <c r="I257" s="48"/>
      <c r="J257" s="74"/>
      <c r="K257" s="75"/>
      <c r="L257" s="74"/>
      <c r="M257" s="75"/>
      <c r="N257" s="76"/>
      <c r="O257" s="48"/>
      <c r="P257" s="48"/>
      <c r="Q257" s="48"/>
      <c r="R257" s="48"/>
      <c r="S257" s="48"/>
      <c r="T257" s="48"/>
      <c r="U257" s="48"/>
      <c r="V257" s="48"/>
      <c r="W257" s="48"/>
      <c r="X257" s="48"/>
      <c r="Y257" s="48"/>
      <c r="Z257" s="48"/>
    </row>
    <row r="258" ht="15.75" customHeight="1">
      <c r="A258" s="48"/>
      <c r="B258" s="48"/>
      <c r="C258" s="48"/>
      <c r="D258" s="48"/>
      <c r="E258" s="48"/>
      <c r="F258" s="48"/>
      <c r="G258" s="48"/>
      <c r="H258" s="48"/>
      <c r="I258" s="48"/>
      <c r="J258" s="74"/>
      <c r="K258" s="75"/>
      <c r="L258" s="74"/>
      <c r="M258" s="75"/>
      <c r="N258" s="76"/>
      <c r="O258" s="48"/>
      <c r="P258" s="48"/>
      <c r="Q258" s="48"/>
      <c r="R258" s="48"/>
      <c r="S258" s="48"/>
      <c r="T258" s="48"/>
      <c r="U258" s="48"/>
      <c r="V258" s="48"/>
      <c r="W258" s="48"/>
      <c r="X258" s="48"/>
      <c r="Y258" s="48"/>
      <c r="Z258" s="48"/>
    </row>
    <row r="259" ht="15.75" customHeight="1">
      <c r="A259" s="48"/>
      <c r="B259" s="48"/>
      <c r="C259" s="48"/>
      <c r="D259" s="48"/>
      <c r="E259" s="48"/>
      <c r="F259" s="48"/>
      <c r="G259" s="48"/>
      <c r="H259" s="48"/>
      <c r="I259" s="48"/>
      <c r="J259" s="74"/>
      <c r="K259" s="75"/>
      <c r="L259" s="74"/>
      <c r="M259" s="75"/>
      <c r="N259" s="76"/>
      <c r="O259" s="48"/>
      <c r="P259" s="48"/>
      <c r="Q259" s="48"/>
      <c r="R259" s="48"/>
      <c r="S259" s="48"/>
      <c r="T259" s="48"/>
      <c r="U259" s="48"/>
      <c r="V259" s="48"/>
      <c r="W259" s="48"/>
      <c r="X259" s="48"/>
      <c r="Y259" s="48"/>
      <c r="Z259" s="48"/>
    </row>
    <row r="260" ht="15.75" customHeight="1">
      <c r="A260" s="48"/>
      <c r="B260" s="48"/>
      <c r="C260" s="48"/>
      <c r="D260" s="48"/>
      <c r="E260" s="48"/>
      <c r="F260" s="48"/>
      <c r="G260" s="48"/>
      <c r="H260" s="48"/>
      <c r="I260" s="48"/>
      <c r="J260" s="74"/>
      <c r="K260" s="75"/>
      <c r="L260" s="74"/>
      <c r="M260" s="75"/>
      <c r="N260" s="76"/>
      <c r="O260" s="48"/>
      <c r="P260" s="48"/>
      <c r="Q260" s="48"/>
      <c r="R260" s="48"/>
      <c r="S260" s="48"/>
      <c r="T260" s="48"/>
      <c r="U260" s="48"/>
      <c r="V260" s="48"/>
      <c r="W260" s="48"/>
      <c r="X260" s="48"/>
      <c r="Y260" s="48"/>
      <c r="Z260" s="48"/>
    </row>
    <row r="261" ht="15.75" customHeight="1">
      <c r="A261" s="48"/>
      <c r="B261" s="48"/>
      <c r="C261" s="48"/>
      <c r="D261" s="48"/>
      <c r="E261" s="48"/>
      <c r="F261" s="48"/>
      <c r="G261" s="48"/>
      <c r="H261" s="48"/>
      <c r="I261" s="48"/>
      <c r="J261" s="74"/>
      <c r="K261" s="75"/>
      <c r="L261" s="74"/>
      <c r="M261" s="75"/>
      <c r="N261" s="76"/>
      <c r="O261" s="48"/>
      <c r="P261" s="48"/>
      <c r="Q261" s="48"/>
      <c r="R261" s="48"/>
      <c r="S261" s="48"/>
      <c r="T261" s="48"/>
      <c r="U261" s="48"/>
      <c r="V261" s="48"/>
      <c r="W261" s="48"/>
      <c r="X261" s="48"/>
      <c r="Y261" s="48"/>
      <c r="Z261" s="48"/>
    </row>
    <row r="262" ht="15.75" customHeight="1">
      <c r="A262" s="48"/>
      <c r="B262" s="48"/>
      <c r="C262" s="48"/>
      <c r="D262" s="48"/>
      <c r="E262" s="48"/>
      <c r="F262" s="48"/>
      <c r="G262" s="48"/>
      <c r="H262" s="48"/>
      <c r="I262" s="48"/>
      <c r="J262" s="74"/>
      <c r="K262" s="75"/>
      <c r="L262" s="74"/>
      <c r="M262" s="75"/>
      <c r="N262" s="76"/>
      <c r="O262" s="48"/>
      <c r="P262" s="48"/>
      <c r="Q262" s="48"/>
      <c r="R262" s="48"/>
      <c r="S262" s="48"/>
      <c r="T262" s="48"/>
      <c r="U262" s="48"/>
      <c r="V262" s="48"/>
      <c r="W262" s="48"/>
      <c r="X262" s="48"/>
      <c r="Y262" s="48"/>
      <c r="Z262" s="48"/>
    </row>
    <row r="263" ht="15.75" customHeight="1">
      <c r="A263" s="48"/>
      <c r="B263" s="48"/>
      <c r="C263" s="48"/>
      <c r="D263" s="48"/>
      <c r="E263" s="48"/>
      <c r="F263" s="48"/>
      <c r="G263" s="48"/>
      <c r="H263" s="48"/>
      <c r="I263" s="48"/>
      <c r="J263" s="74"/>
      <c r="K263" s="75"/>
      <c r="L263" s="74"/>
      <c r="M263" s="75"/>
      <c r="N263" s="76"/>
      <c r="O263" s="48"/>
      <c r="P263" s="48"/>
      <c r="Q263" s="48"/>
      <c r="R263" s="48"/>
      <c r="S263" s="48"/>
      <c r="T263" s="48"/>
      <c r="U263" s="48"/>
      <c r="V263" s="48"/>
      <c r="W263" s="48"/>
      <c r="X263" s="48"/>
      <c r="Y263" s="48"/>
      <c r="Z263" s="48"/>
    </row>
    <row r="264" ht="15.75" customHeight="1">
      <c r="A264" s="48"/>
      <c r="B264" s="48"/>
      <c r="C264" s="48"/>
      <c r="D264" s="48"/>
      <c r="E264" s="48"/>
      <c r="F264" s="48"/>
      <c r="G264" s="48"/>
      <c r="H264" s="48"/>
      <c r="I264" s="48"/>
      <c r="J264" s="74"/>
      <c r="K264" s="75"/>
      <c r="L264" s="74"/>
      <c r="M264" s="75"/>
      <c r="N264" s="76"/>
      <c r="O264" s="48"/>
      <c r="P264" s="48"/>
      <c r="Q264" s="48"/>
      <c r="R264" s="48"/>
      <c r="S264" s="48"/>
      <c r="T264" s="48"/>
      <c r="U264" s="48"/>
      <c r="V264" s="48"/>
      <c r="W264" s="48"/>
      <c r="X264" s="48"/>
      <c r="Y264" s="48"/>
      <c r="Z264" s="48"/>
    </row>
    <row r="265" ht="15.75" customHeight="1">
      <c r="A265" s="48"/>
      <c r="B265" s="48"/>
      <c r="C265" s="48"/>
      <c r="D265" s="48"/>
      <c r="E265" s="48"/>
      <c r="F265" s="48"/>
      <c r="G265" s="48"/>
      <c r="H265" s="48"/>
      <c r="I265" s="48"/>
      <c r="J265" s="74"/>
      <c r="K265" s="75"/>
      <c r="L265" s="74"/>
      <c r="M265" s="75"/>
      <c r="N265" s="76"/>
      <c r="O265" s="48"/>
      <c r="P265" s="48"/>
      <c r="Q265" s="48"/>
      <c r="R265" s="48"/>
      <c r="S265" s="48"/>
      <c r="T265" s="48"/>
      <c r="U265" s="48"/>
      <c r="V265" s="48"/>
      <c r="W265" s="48"/>
      <c r="X265" s="48"/>
      <c r="Y265" s="48"/>
      <c r="Z265" s="48"/>
    </row>
    <row r="266" ht="15.75" customHeight="1">
      <c r="A266" s="48"/>
      <c r="B266" s="48"/>
      <c r="C266" s="48"/>
      <c r="D266" s="48"/>
      <c r="E266" s="48"/>
      <c r="F266" s="48"/>
      <c r="G266" s="48"/>
      <c r="H266" s="48"/>
      <c r="I266" s="48"/>
      <c r="J266" s="74"/>
      <c r="K266" s="75"/>
      <c r="L266" s="74"/>
      <c r="M266" s="75"/>
      <c r="N266" s="76"/>
      <c r="O266" s="48"/>
      <c r="P266" s="48"/>
      <c r="Q266" s="48"/>
      <c r="R266" s="48"/>
      <c r="S266" s="48"/>
      <c r="T266" s="48"/>
      <c r="U266" s="48"/>
      <c r="V266" s="48"/>
      <c r="W266" s="48"/>
      <c r="X266" s="48"/>
      <c r="Y266" s="48"/>
      <c r="Z266" s="48"/>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C4"/>
    <mergeCell ref="D1:N1"/>
    <mergeCell ref="D2:K4"/>
    <mergeCell ref="M2:N2"/>
    <mergeCell ref="M3:N3"/>
    <mergeCell ref="M4:N4"/>
  </mergeCells>
  <conditionalFormatting sqref="N6:N66">
    <cfRule type="cellIs" dxfId="0" priority="1" operator="equal">
      <formula>"Bajo"</formula>
    </cfRule>
  </conditionalFormatting>
  <conditionalFormatting sqref="N6:N66">
    <cfRule type="cellIs" dxfId="1" priority="2" operator="equal">
      <formula>"Alto"</formula>
    </cfRule>
  </conditionalFormatting>
  <conditionalFormatting sqref="N6:N66">
    <cfRule type="cellIs" dxfId="2" priority="3" operator="equal">
      <formula>"Moderado"</formula>
    </cfRule>
  </conditionalFormatting>
  <conditionalFormatting sqref="N6:N66">
    <cfRule type="cellIs" dxfId="3" priority="4" operator="equal">
      <formula>"Extremo"</formula>
    </cfRule>
  </conditionalFormatting>
  <dataValidations>
    <dataValidation type="list" allowBlank="1" showErrorMessage="1" sqref="N7 N9:N18 N21:N24 N27:N28 N30:N31 N33 N36:N51 N53:N56 N58:N62 N64:N66">
      <formula1>'Anexo 5. Z.R'!$Q$4:$Q$7</formula1>
    </dataValidation>
  </dataValidations>
  <printOptions horizontalCentered="1"/>
  <pageMargins bottom="0.3937007874015748" footer="0.0" header="0.0" left="0.3937007874015748" right="0.3937007874015748" top="0.5905511811023623"/>
  <pageSetup scale="55"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pane xSplit="4.0" ySplit="6.0" topLeftCell="E7" activePane="bottomRight" state="frozen"/>
      <selection activeCell="E1" sqref="E1" pane="topRight"/>
      <selection activeCell="A7" sqref="A7" pane="bottomLeft"/>
      <selection activeCell="E7" sqref="E7" pane="bottomRight"/>
    </sheetView>
  </sheetViews>
  <sheetFormatPr customHeight="1" defaultColWidth="12.63" defaultRowHeight="15.0"/>
  <cols>
    <col customWidth="1" min="1" max="1" width="9.0"/>
    <col customWidth="1" min="2" max="2" width="51.75"/>
    <col customWidth="1" min="3" max="3" width="24.0"/>
    <col customWidth="1" min="4" max="4" width="20.25"/>
    <col customWidth="1" min="5" max="6" width="7.88"/>
    <col customWidth="1" min="7" max="7" width="9.63"/>
    <col customWidth="1" min="8" max="8" width="9.75"/>
    <col customWidth="1" min="9" max="9" width="8.25"/>
    <col customWidth="1" min="10" max="12" width="11.0"/>
    <col customWidth="1" min="13" max="13" width="9.0"/>
    <col customWidth="1" min="14" max="14" width="10.13"/>
    <col customWidth="1" min="15" max="15" width="12.13"/>
    <col customWidth="1" min="16" max="16" width="6.88"/>
    <col customWidth="1" min="17" max="17" width="11.0"/>
    <col customWidth="1" min="18" max="18" width="10.63"/>
    <col customWidth="1" min="19" max="19" width="51.75"/>
    <col customWidth="1" min="20" max="20" width="13.75"/>
    <col customWidth="1" min="21" max="26" width="10.63"/>
  </cols>
  <sheetData>
    <row r="1">
      <c r="A1" s="5"/>
      <c r="B1" s="7"/>
      <c r="C1" s="77"/>
      <c r="D1" s="78"/>
      <c r="E1" s="79" t="s">
        <v>465</v>
      </c>
      <c r="F1" s="9"/>
      <c r="G1" s="9"/>
      <c r="H1" s="9"/>
      <c r="I1" s="9"/>
      <c r="J1" s="9"/>
      <c r="K1" s="9"/>
      <c r="L1" s="9"/>
      <c r="M1" s="9"/>
      <c r="N1" s="9"/>
      <c r="O1" s="9"/>
      <c r="P1" s="9"/>
      <c r="Q1" s="9"/>
      <c r="R1" s="9"/>
      <c r="S1" s="9"/>
      <c r="T1" s="10"/>
      <c r="U1" s="48"/>
      <c r="V1" s="48"/>
      <c r="W1" s="48"/>
      <c r="X1" s="48"/>
      <c r="Y1" s="48"/>
      <c r="Z1" s="48"/>
    </row>
    <row r="2">
      <c r="A2" s="12"/>
      <c r="B2" s="13"/>
      <c r="C2" s="80"/>
      <c r="D2" s="5"/>
      <c r="E2" s="49" t="s">
        <v>1</v>
      </c>
      <c r="F2" s="6"/>
      <c r="G2" s="6"/>
      <c r="H2" s="6"/>
      <c r="I2" s="6"/>
      <c r="J2" s="6"/>
      <c r="K2" s="6"/>
      <c r="L2" s="6"/>
      <c r="M2" s="6"/>
      <c r="N2" s="6"/>
      <c r="O2" s="6"/>
      <c r="P2" s="7"/>
      <c r="Q2" s="51" t="s">
        <v>2</v>
      </c>
      <c r="R2" s="10"/>
      <c r="S2" s="51" t="s">
        <v>165</v>
      </c>
      <c r="T2" s="10"/>
      <c r="U2" s="48"/>
      <c r="V2" s="48"/>
      <c r="W2" s="48"/>
      <c r="X2" s="48"/>
      <c r="Y2" s="48"/>
      <c r="Z2" s="48"/>
    </row>
    <row r="3">
      <c r="A3" s="12"/>
      <c r="B3" s="13"/>
      <c r="C3" s="81"/>
      <c r="D3" s="82"/>
      <c r="E3" s="12"/>
      <c r="P3" s="13"/>
      <c r="Q3" s="51" t="s">
        <v>4</v>
      </c>
      <c r="R3" s="10"/>
      <c r="S3" s="51" t="s">
        <v>5</v>
      </c>
      <c r="T3" s="10"/>
      <c r="U3" s="48"/>
      <c r="V3" s="48"/>
      <c r="W3" s="48"/>
      <c r="X3" s="48"/>
      <c r="Y3" s="48"/>
      <c r="Z3" s="48"/>
    </row>
    <row r="4">
      <c r="A4" s="18"/>
      <c r="B4" s="20"/>
      <c r="C4" s="83"/>
      <c r="D4" s="84"/>
      <c r="E4" s="18"/>
      <c r="F4" s="19"/>
      <c r="G4" s="19"/>
      <c r="H4" s="19"/>
      <c r="I4" s="19"/>
      <c r="J4" s="19"/>
      <c r="K4" s="19"/>
      <c r="L4" s="19"/>
      <c r="M4" s="19"/>
      <c r="N4" s="19"/>
      <c r="O4" s="19"/>
      <c r="P4" s="20"/>
      <c r="Q4" s="51" t="s">
        <v>6</v>
      </c>
      <c r="R4" s="10"/>
      <c r="S4" s="53">
        <v>44986.0</v>
      </c>
      <c r="T4" s="10"/>
      <c r="U4" s="48"/>
      <c r="V4" s="48"/>
      <c r="W4" s="48"/>
      <c r="X4" s="48"/>
      <c r="Y4" s="48"/>
      <c r="Z4" s="48"/>
    </row>
    <row r="5" ht="25.5" customHeight="1">
      <c r="A5" s="85" t="s">
        <v>466</v>
      </c>
      <c r="B5" s="85" t="s">
        <v>467</v>
      </c>
      <c r="C5" s="86"/>
      <c r="D5" s="85"/>
      <c r="E5" s="87" t="s">
        <v>468</v>
      </c>
      <c r="F5" s="10"/>
      <c r="G5" s="87" t="s">
        <v>469</v>
      </c>
      <c r="H5" s="9"/>
      <c r="I5" s="9"/>
      <c r="J5" s="9"/>
      <c r="K5" s="9"/>
      <c r="L5" s="10"/>
      <c r="M5" s="85" t="s">
        <v>175</v>
      </c>
      <c r="N5" s="85" t="s">
        <v>470</v>
      </c>
      <c r="O5" s="88" t="s">
        <v>471</v>
      </c>
      <c r="P5" s="85" t="s">
        <v>175</v>
      </c>
      <c r="Q5" s="85" t="s">
        <v>472</v>
      </c>
      <c r="R5" s="85" t="s">
        <v>16</v>
      </c>
      <c r="S5" s="85" t="s">
        <v>473</v>
      </c>
      <c r="T5" s="89" t="s">
        <v>474</v>
      </c>
      <c r="U5" s="48"/>
      <c r="V5" s="48"/>
      <c r="W5" s="48"/>
      <c r="X5" s="48"/>
      <c r="Y5" s="48"/>
      <c r="Z5" s="48"/>
    </row>
    <row r="6">
      <c r="A6" s="90" t="s">
        <v>466</v>
      </c>
      <c r="B6" s="85" t="s">
        <v>467</v>
      </c>
      <c r="C6" s="86" t="s">
        <v>166</v>
      </c>
      <c r="D6" s="85" t="s">
        <v>475</v>
      </c>
      <c r="E6" s="85" t="s">
        <v>476</v>
      </c>
      <c r="F6" s="85" t="s">
        <v>477</v>
      </c>
      <c r="G6" s="85" t="s">
        <v>478</v>
      </c>
      <c r="H6" s="85" t="s">
        <v>479</v>
      </c>
      <c r="I6" s="85" t="s">
        <v>480</v>
      </c>
      <c r="J6" s="85" t="s">
        <v>481</v>
      </c>
      <c r="K6" s="85" t="s">
        <v>482</v>
      </c>
      <c r="L6" s="85" t="s">
        <v>483</v>
      </c>
      <c r="M6" s="85"/>
      <c r="N6" s="85"/>
      <c r="O6" s="88"/>
      <c r="P6" s="85"/>
      <c r="Q6" s="85"/>
      <c r="R6" s="85"/>
      <c r="S6" s="85"/>
      <c r="T6" s="91"/>
      <c r="U6" s="48"/>
      <c r="V6" s="48"/>
      <c r="W6" s="48"/>
      <c r="X6" s="48"/>
      <c r="Y6" s="48"/>
      <c r="Z6" s="48"/>
    </row>
    <row r="7">
      <c r="A7" s="92" t="s">
        <v>25</v>
      </c>
      <c r="B7" s="30" t="s">
        <v>484</v>
      </c>
      <c r="C7" s="27" t="s">
        <v>23</v>
      </c>
      <c r="D7" s="28" t="s">
        <v>24</v>
      </c>
      <c r="E7" s="92"/>
      <c r="F7" s="92" t="s">
        <v>485</v>
      </c>
      <c r="G7" s="92" t="s">
        <v>486</v>
      </c>
      <c r="H7" s="92" t="s">
        <v>487</v>
      </c>
      <c r="I7" s="93">
        <v>0.3</v>
      </c>
      <c r="J7" s="92" t="s">
        <v>488</v>
      </c>
      <c r="K7" s="92" t="s">
        <v>489</v>
      </c>
      <c r="L7" s="92" t="s">
        <v>490</v>
      </c>
      <c r="M7" s="93">
        <v>0.2</v>
      </c>
      <c r="N7" s="94" t="s">
        <v>491</v>
      </c>
      <c r="O7" s="95" t="s">
        <v>454</v>
      </c>
      <c r="P7" s="93">
        <f>('Anexo1. Riesgos'!M6-('Anexo1. Riesgos'!M6*'Anexo2. Controles'!I7))</f>
        <v>0.7</v>
      </c>
      <c r="Q7" s="96" t="s">
        <v>203</v>
      </c>
      <c r="R7" s="30" t="s">
        <v>492</v>
      </c>
      <c r="S7" s="30" t="s">
        <v>493</v>
      </c>
      <c r="T7" s="97" t="s">
        <v>494</v>
      </c>
      <c r="U7" s="48"/>
      <c r="V7" s="48"/>
      <c r="W7" s="48"/>
      <c r="X7" s="48"/>
      <c r="Y7" s="48"/>
      <c r="Z7" s="48"/>
    </row>
    <row r="8" ht="64.5" customHeight="1">
      <c r="A8" s="98" t="s">
        <v>28</v>
      </c>
      <c r="B8" s="99" t="s">
        <v>495</v>
      </c>
      <c r="C8" s="27" t="s">
        <v>26</v>
      </c>
      <c r="D8" s="28" t="s">
        <v>27</v>
      </c>
      <c r="E8" s="92"/>
      <c r="F8" s="92" t="s">
        <v>485</v>
      </c>
      <c r="G8" s="92" t="s">
        <v>496</v>
      </c>
      <c r="H8" s="92" t="s">
        <v>497</v>
      </c>
      <c r="I8" s="93">
        <v>0.4</v>
      </c>
      <c r="J8" s="92" t="s">
        <v>488</v>
      </c>
      <c r="K8" s="92" t="s">
        <v>498</v>
      </c>
      <c r="L8" s="92" t="s">
        <v>499</v>
      </c>
      <c r="M8" s="93">
        <v>0.4</v>
      </c>
      <c r="N8" s="94" t="s">
        <v>426</v>
      </c>
      <c r="O8" s="95" t="s">
        <v>277</v>
      </c>
      <c r="P8" s="93">
        <v>0.24</v>
      </c>
      <c r="Q8" s="100" t="s">
        <v>190</v>
      </c>
      <c r="R8" s="30" t="s">
        <v>492</v>
      </c>
      <c r="S8" s="30" t="s">
        <v>500</v>
      </c>
      <c r="T8" s="97" t="s">
        <v>494</v>
      </c>
      <c r="U8" s="48"/>
      <c r="V8" s="48"/>
      <c r="W8" s="48"/>
      <c r="X8" s="48"/>
      <c r="Y8" s="48"/>
      <c r="Z8" s="48"/>
    </row>
    <row r="9">
      <c r="A9" s="98" t="s">
        <v>33</v>
      </c>
      <c r="B9" s="30" t="s">
        <v>501</v>
      </c>
      <c r="C9" s="27" t="s">
        <v>31</v>
      </c>
      <c r="D9" s="28" t="s">
        <v>32</v>
      </c>
      <c r="E9" s="101"/>
      <c r="F9" s="102" t="s">
        <v>502</v>
      </c>
      <c r="G9" s="92" t="s">
        <v>486</v>
      </c>
      <c r="H9" s="101" t="s">
        <v>503</v>
      </c>
      <c r="I9" s="103">
        <v>0.3</v>
      </c>
      <c r="J9" s="101"/>
      <c r="K9" s="101"/>
      <c r="L9" s="101"/>
      <c r="M9" s="103">
        <v>1.0</v>
      </c>
      <c r="N9" s="94" t="s">
        <v>504</v>
      </c>
      <c r="O9" s="104" t="s">
        <v>505</v>
      </c>
      <c r="P9" s="103">
        <v>0.7</v>
      </c>
      <c r="Q9" s="96" t="s">
        <v>203</v>
      </c>
      <c r="R9" s="30" t="s">
        <v>492</v>
      </c>
      <c r="S9" s="99" t="s">
        <v>506</v>
      </c>
      <c r="T9" s="97" t="s">
        <v>494</v>
      </c>
      <c r="U9" s="48"/>
      <c r="V9" s="48"/>
      <c r="W9" s="48"/>
      <c r="X9" s="48"/>
      <c r="Y9" s="48"/>
      <c r="Z9" s="48"/>
    </row>
    <row r="10">
      <c r="A10" s="97" t="s">
        <v>37</v>
      </c>
      <c r="B10" s="30" t="s">
        <v>507</v>
      </c>
      <c r="C10" s="27" t="s">
        <v>35</v>
      </c>
      <c r="D10" s="28" t="s">
        <v>36</v>
      </c>
      <c r="E10" s="101"/>
      <c r="F10" s="102" t="s">
        <v>502</v>
      </c>
      <c r="G10" s="92" t="s">
        <v>486</v>
      </c>
      <c r="H10" s="101" t="s">
        <v>487</v>
      </c>
      <c r="I10" s="103">
        <v>0.3</v>
      </c>
      <c r="J10" s="101" t="s">
        <v>508</v>
      </c>
      <c r="K10" s="101" t="s">
        <v>498</v>
      </c>
      <c r="L10" s="101" t="s">
        <v>490</v>
      </c>
      <c r="M10" s="103">
        <v>0.6</v>
      </c>
      <c r="N10" s="94" t="s">
        <v>440</v>
      </c>
      <c r="O10" s="104" t="s">
        <v>190</v>
      </c>
      <c r="P10" s="103">
        <v>0.56</v>
      </c>
      <c r="Q10" s="96" t="s">
        <v>190</v>
      </c>
      <c r="R10" s="30" t="s">
        <v>492</v>
      </c>
      <c r="S10" s="30" t="s">
        <v>509</v>
      </c>
      <c r="T10" s="97" t="s">
        <v>494</v>
      </c>
      <c r="U10" s="48"/>
      <c r="V10" s="48"/>
      <c r="W10" s="48"/>
      <c r="X10" s="48"/>
      <c r="Y10" s="48"/>
      <c r="Z10" s="48"/>
    </row>
    <row r="11">
      <c r="A11" s="97" t="s">
        <v>38</v>
      </c>
      <c r="B11" s="30" t="s">
        <v>510</v>
      </c>
      <c r="C11" s="27" t="s">
        <v>35</v>
      </c>
      <c r="D11" s="28" t="s">
        <v>36</v>
      </c>
      <c r="E11" s="101"/>
      <c r="F11" s="102" t="s">
        <v>502</v>
      </c>
      <c r="G11" s="101" t="s">
        <v>511</v>
      </c>
      <c r="H11" s="101" t="s">
        <v>487</v>
      </c>
      <c r="I11" s="103">
        <v>0.25</v>
      </c>
      <c r="J11" s="101" t="s">
        <v>508</v>
      </c>
      <c r="K11" s="101" t="s">
        <v>498</v>
      </c>
      <c r="L11" s="101" t="s">
        <v>490</v>
      </c>
      <c r="M11" s="103">
        <v>0.6</v>
      </c>
      <c r="N11" s="94" t="s">
        <v>440</v>
      </c>
      <c r="O11" s="104" t="s">
        <v>190</v>
      </c>
      <c r="P11" s="103">
        <v>0.42000000000000004</v>
      </c>
      <c r="Q11" s="96" t="s">
        <v>190</v>
      </c>
      <c r="R11" s="30" t="s">
        <v>492</v>
      </c>
      <c r="S11" s="30" t="s">
        <v>512</v>
      </c>
      <c r="T11" s="97" t="s">
        <v>494</v>
      </c>
      <c r="U11" s="48"/>
      <c r="V11" s="48"/>
      <c r="W11" s="48"/>
      <c r="X11" s="48"/>
      <c r="Y11" s="48"/>
      <c r="Z11" s="48"/>
    </row>
    <row r="12">
      <c r="A12" s="97" t="s">
        <v>40</v>
      </c>
      <c r="B12" s="44" t="s">
        <v>513</v>
      </c>
      <c r="C12" s="27" t="s">
        <v>35</v>
      </c>
      <c r="D12" s="28" t="s">
        <v>39</v>
      </c>
      <c r="E12" s="101"/>
      <c r="F12" s="102" t="s">
        <v>502</v>
      </c>
      <c r="G12" s="92" t="s">
        <v>496</v>
      </c>
      <c r="H12" s="101" t="s">
        <v>487</v>
      </c>
      <c r="I12" s="103">
        <v>0.4</v>
      </c>
      <c r="J12" s="101" t="s">
        <v>508</v>
      </c>
      <c r="K12" s="101" t="s">
        <v>498</v>
      </c>
      <c r="L12" s="101" t="s">
        <v>490</v>
      </c>
      <c r="M12" s="103">
        <v>1.0</v>
      </c>
      <c r="N12" s="94" t="s">
        <v>257</v>
      </c>
      <c r="O12" s="104" t="s">
        <v>258</v>
      </c>
      <c r="P12" s="103">
        <v>0.48</v>
      </c>
      <c r="Q12" s="96" t="s">
        <v>203</v>
      </c>
      <c r="R12" s="30" t="s">
        <v>492</v>
      </c>
      <c r="S12" s="30" t="s">
        <v>514</v>
      </c>
      <c r="T12" s="97" t="s">
        <v>494</v>
      </c>
      <c r="U12" s="48"/>
      <c r="V12" s="48"/>
      <c r="W12" s="48"/>
      <c r="X12" s="48"/>
      <c r="Y12" s="48"/>
      <c r="Z12" s="48"/>
    </row>
    <row r="13">
      <c r="A13" s="97" t="s">
        <v>42</v>
      </c>
      <c r="B13" s="44" t="s">
        <v>515</v>
      </c>
      <c r="C13" s="27" t="s">
        <v>35</v>
      </c>
      <c r="D13" s="28" t="s">
        <v>41</v>
      </c>
      <c r="E13" s="101"/>
      <c r="F13" s="102" t="s">
        <v>502</v>
      </c>
      <c r="G13" s="92" t="s">
        <v>496</v>
      </c>
      <c r="H13" s="101" t="s">
        <v>487</v>
      </c>
      <c r="I13" s="103">
        <v>0.4</v>
      </c>
      <c r="J13" s="101" t="s">
        <v>508</v>
      </c>
      <c r="K13" s="101" t="s">
        <v>498</v>
      </c>
      <c r="L13" s="101" t="s">
        <v>490</v>
      </c>
      <c r="M13" s="103">
        <v>0.4</v>
      </c>
      <c r="N13" s="94" t="s">
        <v>426</v>
      </c>
      <c r="O13" s="104" t="s">
        <v>454</v>
      </c>
      <c r="P13" s="103">
        <v>0.3</v>
      </c>
      <c r="Q13" s="105" t="s">
        <v>190</v>
      </c>
      <c r="R13" s="30" t="s">
        <v>492</v>
      </c>
      <c r="S13" s="30" t="s">
        <v>516</v>
      </c>
      <c r="T13" s="97" t="s">
        <v>494</v>
      </c>
      <c r="U13" s="48"/>
      <c r="V13" s="48"/>
      <c r="W13" s="48"/>
      <c r="X13" s="48"/>
      <c r="Y13" s="48"/>
      <c r="Z13" s="48"/>
    </row>
    <row r="14">
      <c r="A14" s="97" t="s">
        <v>45</v>
      </c>
      <c r="B14" s="44" t="s">
        <v>517</v>
      </c>
      <c r="C14" s="27" t="s">
        <v>35</v>
      </c>
      <c r="D14" s="28" t="s">
        <v>44</v>
      </c>
      <c r="E14" s="101"/>
      <c r="F14" s="102" t="s">
        <v>502</v>
      </c>
      <c r="G14" s="92" t="s">
        <v>496</v>
      </c>
      <c r="H14" s="101" t="s">
        <v>487</v>
      </c>
      <c r="I14" s="103">
        <v>0.4</v>
      </c>
      <c r="J14" s="101" t="s">
        <v>488</v>
      </c>
      <c r="K14" s="101" t="s">
        <v>498</v>
      </c>
      <c r="L14" s="101" t="s">
        <v>490</v>
      </c>
      <c r="M14" s="103">
        <v>0.4</v>
      </c>
      <c r="N14" s="94" t="s">
        <v>426</v>
      </c>
      <c r="O14" s="106" t="s">
        <v>454</v>
      </c>
      <c r="P14" s="103">
        <v>0.24</v>
      </c>
      <c r="Q14" s="96" t="s">
        <v>190</v>
      </c>
      <c r="R14" s="30" t="s">
        <v>492</v>
      </c>
      <c r="S14" s="44" t="s">
        <v>518</v>
      </c>
      <c r="T14" s="97" t="s">
        <v>494</v>
      </c>
      <c r="U14" s="48"/>
      <c r="V14" s="48"/>
      <c r="W14" s="48"/>
      <c r="X14" s="48"/>
      <c r="Y14" s="48"/>
      <c r="Z14" s="48"/>
    </row>
    <row r="15">
      <c r="A15" s="98" t="s">
        <v>47</v>
      </c>
      <c r="B15" s="99" t="s">
        <v>495</v>
      </c>
      <c r="C15" s="27" t="s">
        <v>35</v>
      </c>
      <c r="D15" s="28" t="s">
        <v>44</v>
      </c>
      <c r="E15" s="101"/>
      <c r="F15" s="102" t="s">
        <v>502</v>
      </c>
      <c r="G15" s="92" t="s">
        <v>496</v>
      </c>
      <c r="H15" s="101" t="s">
        <v>487</v>
      </c>
      <c r="I15" s="103">
        <v>0.4</v>
      </c>
      <c r="J15" s="101" t="s">
        <v>488</v>
      </c>
      <c r="K15" s="101" t="s">
        <v>519</v>
      </c>
      <c r="L15" s="101" t="s">
        <v>490</v>
      </c>
      <c r="M15" s="103">
        <v>0.6</v>
      </c>
      <c r="N15" s="94" t="s">
        <v>440</v>
      </c>
      <c r="O15" s="106" t="s">
        <v>454</v>
      </c>
      <c r="P15" s="103">
        <v>0.36</v>
      </c>
      <c r="Q15" s="96" t="s">
        <v>190</v>
      </c>
      <c r="R15" s="30" t="s">
        <v>492</v>
      </c>
      <c r="S15" s="44" t="s">
        <v>520</v>
      </c>
      <c r="T15" s="97" t="s">
        <v>494</v>
      </c>
      <c r="U15" s="48"/>
      <c r="V15" s="48"/>
      <c r="W15" s="48"/>
      <c r="X15" s="48"/>
      <c r="Y15" s="48"/>
      <c r="Z15" s="48"/>
    </row>
    <row r="16">
      <c r="A16" s="97" t="s">
        <v>50</v>
      </c>
      <c r="B16" s="44" t="s">
        <v>521</v>
      </c>
      <c r="C16" s="27" t="s">
        <v>35</v>
      </c>
      <c r="D16" s="28" t="s">
        <v>49</v>
      </c>
      <c r="E16" s="101"/>
      <c r="F16" s="102" t="s">
        <v>485</v>
      </c>
      <c r="G16" s="92" t="s">
        <v>496</v>
      </c>
      <c r="H16" s="101" t="s">
        <v>487</v>
      </c>
      <c r="I16" s="103">
        <v>0.4</v>
      </c>
      <c r="J16" s="101" t="s">
        <v>508</v>
      </c>
      <c r="K16" s="101" t="s">
        <v>498</v>
      </c>
      <c r="L16" s="101" t="s">
        <v>490</v>
      </c>
      <c r="M16" s="103">
        <v>1.0</v>
      </c>
      <c r="N16" s="94" t="s">
        <v>257</v>
      </c>
      <c r="O16" s="106" t="s">
        <v>258</v>
      </c>
      <c r="P16" s="103">
        <v>0.48</v>
      </c>
      <c r="Q16" s="96" t="s">
        <v>203</v>
      </c>
      <c r="R16" s="30" t="s">
        <v>492</v>
      </c>
      <c r="S16" s="30" t="s">
        <v>522</v>
      </c>
      <c r="T16" s="97" t="s">
        <v>494</v>
      </c>
      <c r="U16" s="48"/>
      <c r="V16" s="48"/>
      <c r="W16" s="48"/>
      <c r="X16" s="48"/>
      <c r="Y16" s="48"/>
      <c r="Z16" s="48"/>
    </row>
    <row r="17">
      <c r="A17" s="97" t="s">
        <v>53</v>
      </c>
      <c r="B17" s="44" t="s">
        <v>523</v>
      </c>
      <c r="C17" s="27" t="s">
        <v>35</v>
      </c>
      <c r="D17" s="28" t="s">
        <v>52</v>
      </c>
      <c r="E17" s="101"/>
      <c r="F17" s="102" t="s">
        <v>485</v>
      </c>
      <c r="G17" s="92" t="s">
        <v>496</v>
      </c>
      <c r="H17" s="101" t="s">
        <v>487</v>
      </c>
      <c r="I17" s="103">
        <v>0.4</v>
      </c>
      <c r="J17" s="101" t="s">
        <v>508</v>
      </c>
      <c r="K17" s="101" t="s">
        <v>498</v>
      </c>
      <c r="L17" s="101" t="s">
        <v>490</v>
      </c>
      <c r="M17" s="103">
        <v>0.4</v>
      </c>
      <c r="N17" s="94" t="s">
        <v>426</v>
      </c>
      <c r="O17" s="106" t="s">
        <v>454</v>
      </c>
      <c r="P17" s="103">
        <v>0.24</v>
      </c>
      <c r="Q17" s="96" t="s">
        <v>190</v>
      </c>
      <c r="R17" s="30" t="s">
        <v>492</v>
      </c>
      <c r="S17" s="107" t="s">
        <v>524</v>
      </c>
      <c r="T17" s="97" t="s">
        <v>494</v>
      </c>
      <c r="U17" s="48"/>
      <c r="V17" s="48"/>
      <c r="W17" s="48"/>
      <c r="X17" s="48"/>
      <c r="Y17" s="48"/>
      <c r="Z17" s="48"/>
    </row>
    <row r="18">
      <c r="A18" s="97" t="s">
        <v>56</v>
      </c>
      <c r="B18" s="44" t="s">
        <v>525</v>
      </c>
      <c r="C18" s="27" t="s">
        <v>35</v>
      </c>
      <c r="D18" s="28" t="s">
        <v>55</v>
      </c>
      <c r="E18" s="101"/>
      <c r="F18" s="102" t="s">
        <v>502</v>
      </c>
      <c r="G18" s="101" t="s">
        <v>511</v>
      </c>
      <c r="H18" s="101" t="s">
        <v>487</v>
      </c>
      <c r="I18" s="103">
        <v>0.25</v>
      </c>
      <c r="J18" s="101" t="s">
        <v>488</v>
      </c>
      <c r="K18" s="101" t="s">
        <v>519</v>
      </c>
      <c r="L18" s="101" t="s">
        <v>490</v>
      </c>
      <c r="M18" s="103">
        <v>0.8</v>
      </c>
      <c r="N18" s="94" t="s">
        <v>433</v>
      </c>
      <c r="O18" s="106" t="s">
        <v>190</v>
      </c>
      <c r="P18" s="103">
        <f>(60%*75%)</f>
        <v>0.45</v>
      </c>
      <c r="Q18" s="96" t="s">
        <v>203</v>
      </c>
      <c r="R18" s="30" t="s">
        <v>492</v>
      </c>
      <c r="S18" s="30" t="s">
        <v>526</v>
      </c>
      <c r="T18" s="97" t="s">
        <v>494</v>
      </c>
      <c r="U18" s="48"/>
      <c r="V18" s="48"/>
      <c r="W18" s="48"/>
      <c r="X18" s="48"/>
      <c r="Y18" s="48"/>
      <c r="Z18" s="48"/>
    </row>
    <row r="19">
      <c r="A19" s="97" t="s">
        <v>60</v>
      </c>
      <c r="B19" s="44" t="s">
        <v>527</v>
      </c>
      <c r="C19" s="27" t="s">
        <v>58</v>
      </c>
      <c r="D19" s="28" t="s">
        <v>59</v>
      </c>
      <c r="E19" s="101"/>
      <c r="F19" s="102" t="s">
        <v>485</v>
      </c>
      <c r="G19" s="92" t="s">
        <v>496</v>
      </c>
      <c r="H19" s="101" t="s">
        <v>528</v>
      </c>
      <c r="I19" s="103">
        <v>0.4</v>
      </c>
      <c r="J19" s="101" t="s">
        <v>529</v>
      </c>
      <c r="K19" s="101" t="s">
        <v>530</v>
      </c>
      <c r="L19" s="101" t="s">
        <v>531</v>
      </c>
      <c r="M19" s="103">
        <v>0.6</v>
      </c>
      <c r="N19" s="94" t="s">
        <v>440</v>
      </c>
      <c r="O19" s="104" t="s">
        <v>532</v>
      </c>
      <c r="P19" s="103">
        <v>0.48</v>
      </c>
      <c r="Q19" s="96" t="s">
        <v>190</v>
      </c>
      <c r="R19" s="30" t="s">
        <v>492</v>
      </c>
      <c r="S19" s="30" t="s">
        <v>533</v>
      </c>
      <c r="T19" s="97" t="s">
        <v>494</v>
      </c>
      <c r="U19" s="48"/>
      <c r="V19" s="48"/>
      <c r="W19" s="48"/>
      <c r="X19" s="48"/>
      <c r="Y19" s="48"/>
      <c r="Z19" s="48"/>
    </row>
    <row r="20">
      <c r="A20" s="97" t="s">
        <v>61</v>
      </c>
      <c r="B20" s="44" t="s">
        <v>534</v>
      </c>
      <c r="C20" s="27" t="s">
        <v>58</v>
      </c>
      <c r="D20" s="28" t="s">
        <v>59</v>
      </c>
      <c r="E20" s="101"/>
      <c r="F20" s="102" t="s">
        <v>485</v>
      </c>
      <c r="G20" s="92" t="s">
        <v>496</v>
      </c>
      <c r="H20" s="101" t="s">
        <v>535</v>
      </c>
      <c r="I20" s="103">
        <v>0.4</v>
      </c>
      <c r="J20" s="101" t="s">
        <v>529</v>
      </c>
      <c r="K20" s="101" t="s">
        <v>530</v>
      </c>
      <c r="L20" s="101" t="s">
        <v>531</v>
      </c>
      <c r="M20" s="103">
        <v>0.6</v>
      </c>
      <c r="N20" s="94" t="s">
        <v>440</v>
      </c>
      <c r="O20" s="104" t="s">
        <v>532</v>
      </c>
      <c r="P20" s="103">
        <v>0.36</v>
      </c>
      <c r="Q20" s="96" t="s">
        <v>190</v>
      </c>
      <c r="R20" s="30" t="s">
        <v>492</v>
      </c>
      <c r="S20" s="30" t="s">
        <v>536</v>
      </c>
      <c r="T20" s="97" t="s">
        <v>494</v>
      </c>
      <c r="U20" s="48"/>
      <c r="V20" s="48"/>
      <c r="W20" s="48"/>
      <c r="X20" s="48"/>
      <c r="Y20" s="48"/>
      <c r="Z20" s="48"/>
    </row>
    <row r="21" ht="15.75" customHeight="1">
      <c r="A21" s="98" t="s">
        <v>64</v>
      </c>
      <c r="B21" s="99" t="s">
        <v>495</v>
      </c>
      <c r="C21" s="27" t="s">
        <v>62</v>
      </c>
      <c r="D21" s="28" t="s">
        <v>63</v>
      </c>
      <c r="E21" s="101"/>
      <c r="F21" s="102" t="s">
        <v>485</v>
      </c>
      <c r="G21" s="92" t="s">
        <v>486</v>
      </c>
      <c r="H21" s="101" t="s">
        <v>537</v>
      </c>
      <c r="I21" s="103">
        <v>0.3</v>
      </c>
      <c r="J21" s="101" t="s">
        <v>538</v>
      </c>
      <c r="K21" s="101" t="s">
        <v>539</v>
      </c>
      <c r="L21" s="101" t="s">
        <v>540</v>
      </c>
      <c r="M21" s="103">
        <v>0.8</v>
      </c>
      <c r="N21" s="94" t="s">
        <v>433</v>
      </c>
      <c r="O21" s="104" t="s">
        <v>190</v>
      </c>
      <c r="P21" s="103">
        <v>0.8</v>
      </c>
      <c r="Q21" s="96" t="s">
        <v>203</v>
      </c>
      <c r="R21" s="30" t="s">
        <v>541</v>
      </c>
      <c r="S21" s="30" t="s">
        <v>542</v>
      </c>
      <c r="T21" s="97" t="s">
        <v>494</v>
      </c>
      <c r="U21" s="48"/>
      <c r="V21" s="48"/>
      <c r="W21" s="48"/>
      <c r="X21" s="48"/>
      <c r="Y21" s="48"/>
      <c r="Z21" s="48"/>
    </row>
    <row r="22" ht="30.75" customHeight="1">
      <c r="A22" s="98" t="s">
        <v>68</v>
      </c>
      <c r="B22" s="99" t="s">
        <v>495</v>
      </c>
      <c r="C22" s="27" t="s">
        <v>62</v>
      </c>
      <c r="D22" s="28" t="s">
        <v>67</v>
      </c>
      <c r="E22" s="101"/>
      <c r="F22" s="102" t="s">
        <v>485</v>
      </c>
      <c r="G22" s="92" t="s">
        <v>496</v>
      </c>
      <c r="H22" s="101" t="s">
        <v>537</v>
      </c>
      <c r="I22" s="103">
        <v>0.4</v>
      </c>
      <c r="J22" s="101" t="s">
        <v>538</v>
      </c>
      <c r="K22" s="101" t="s">
        <v>539</v>
      </c>
      <c r="L22" s="101" t="s">
        <v>540</v>
      </c>
      <c r="M22" s="103">
        <v>0.8</v>
      </c>
      <c r="N22" s="94" t="s">
        <v>433</v>
      </c>
      <c r="O22" s="104" t="s">
        <v>190</v>
      </c>
      <c r="P22" s="103">
        <f>(100%-(100%*I22))</f>
        <v>0.6</v>
      </c>
      <c r="Q22" s="96" t="s">
        <v>203</v>
      </c>
      <c r="R22" s="30" t="s">
        <v>541</v>
      </c>
      <c r="S22" s="30" t="s">
        <v>543</v>
      </c>
      <c r="T22" s="97" t="s">
        <v>494</v>
      </c>
      <c r="U22" s="48"/>
      <c r="V22" s="48"/>
      <c r="W22" s="48"/>
      <c r="X22" s="48"/>
      <c r="Y22" s="48"/>
      <c r="Z22" s="48"/>
    </row>
    <row r="23" ht="15.75" customHeight="1">
      <c r="A23" s="97" t="s">
        <v>71</v>
      </c>
      <c r="B23" s="44" t="s">
        <v>544</v>
      </c>
      <c r="C23" s="28" t="s">
        <v>58</v>
      </c>
      <c r="D23" s="28" t="s">
        <v>70</v>
      </c>
      <c r="E23" s="101"/>
      <c r="F23" s="102" t="s">
        <v>485</v>
      </c>
      <c r="G23" s="101" t="s">
        <v>511</v>
      </c>
      <c r="H23" s="101" t="s">
        <v>545</v>
      </c>
      <c r="I23" s="103">
        <v>0.25</v>
      </c>
      <c r="J23" s="101" t="s">
        <v>488</v>
      </c>
      <c r="K23" s="101" t="s">
        <v>489</v>
      </c>
      <c r="L23" s="101" t="s">
        <v>546</v>
      </c>
      <c r="M23" s="101" t="s">
        <v>257</v>
      </c>
      <c r="N23" s="108">
        <v>0.8</v>
      </c>
      <c r="O23" s="109" t="s">
        <v>190</v>
      </c>
      <c r="P23" s="103">
        <f>(80%-(80%*25%))</f>
        <v>0.6</v>
      </c>
      <c r="Q23" s="96" t="s">
        <v>547</v>
      </c>
      <c r="R23" s="30" t="s">
        <v>541</v>
      </c>
      <c r="S23" s="30" t="s">
        <v>548</v>
      </c>
      <c r="T23" s="110" t="s">
        <v>549</v>
      </c>
      <c r="U23" s="48"/>
      <c r="V23" s="48"/>
      <c r="W23" s="48"/>
      <c r="X23" s="48"/>
      <c r="Y23" s="48"/>
      <c r="Z23" s="48"/>
    </row>
    <row r="24" ht="15.75" customHeight="1">
      <c r="A24" s="98" t="s">
        <v>73</v>
      </c>
      <c r="B24" s="99" t="s">
        <v>495</v>
      </c>
      <c r="C24" s="27" t="s">
        <v>58</v>
      </c>
      <c r="D24" s="28" t="s">
        <v>70</v>
      </c>
      <c r="E24" s="101"/>
      <c r="F24" s="102" t="s">
        <v>485</v>
      </c>
      <c r="G24" s="92" t="s">
        <v>496</v>
      </c>
      <c r="H24" s="101" t="s">
        <v>528</v>
      </c>
      <c r="I24" s="103">
        <v>0.4</v>
      </c>
      <c r="J24" s="101" t="s">
        <v>550</v>
      </c>
      <c r="K24" s="101" t="s">
        <v>551</v>
      </c>
      <c r="L24" s="101" t="s">
        <v>552</v>
      </c>
      <c r="M24" s="103">
        <v>1.0</v>
      </c>
      <c r="N24" s="94" t="s">
        <v>553</v>
      </c>
      <c r="O24" s="101" t="s">
        <v>554</v>
      </c>
      <c r="P24" s="111">
        <v>0.48</v>
      </c>
      <c r="Q24" s="96" t="s">
        <v>203</v>
      </c>
      <c r="R24" s="30" t="s">
        <v>492</v>
      </c>
      <c r="S24" s="30" t="s">
        <v>555</v>
      </c>
      <c r="T24" s="97" t="s">
        <v>494</v>
      </c>
      <c r="U24" s="48"/>
      <c r="V24" s="48"/>
      <c r="W24" s="48"/>
      <c r="X24" s="48"/>
      <c r="Y24" s="48"/>
      <c r="Z24" s="48"/>
    </row>
    <row r="25" ht="15.75" customHeight="1">
      <c r="A25" s="98" t="s">
        <v>74</v>
      </c>
      <c r="B25" s="99" t="s">
        <v>495</v>
      </c>
      <c r="C25" s="27" t="s">
        <v>58</v>
      </c>
      <c r="D25" s="28" t="s">
        <v>70</v>
      </c>
      <c r="E25" s="101"/>
      <c r="F25" s="102" t="s">
        <v>485</v>
      </c>
      <c r="G25" s="101" t="s">
        <v>511</v>
      </c>
      <c r="H25" s="101" t="s">
        <v>528</v>
      </c>
      <c r="I25" s="103">
        <v>0.25</v>
      </c>
      <c r="J25" s="101" t="s">
        <v>550</v>
      </c>
      <c r="K25" s="101" t="s">
        <v>551</v>
      </c>
      <c r="L25" s="101" t="s">
        <v>552</v>
      </c>
      <c r="M25" s="103">
        <v>1.0</v>
      </c>
      <c r="N25" s="94" t="s">
        <v>553</v>
      </c>
      <c r="O25" s="101" t="s">
        <v>554</v>
      </c>
      <c r="P25" s="111">
        <v>0.48</v>
      </c>
      <c r="Q25" s="96" t="s">
        <v>203</v>
      </c>
      <c r="R25" s="30" t="s">
        <v>492</v>
      </c>
      <c r="S25" s="30" t="s">
        <v>556</v>
      </c>
      <c r="T25" s="97" t="s">
        <v>494</v>
      </c>
      <c r="U25" s="48"/>
      <c r="V25" s="48"/>
      <c r="W25" s="48"/>
      <c r="X25" s="48"/>
      <c r="Y25" s="48"/>
      <c r="Z25" s="48"/>
    </row>
    <row r="26" ht="15.75" customHeight="1">
      <c r="A26" s="98" t="s">
        <v>76</v>
      </c>
      <c r="B26" s="99" t="s">
        <v>495</v>
      </c>
      <c r="C26" s="27" t="s">
        <v>62</v>
      </c>
      <c r="D26" s="28" t="s">
        <v>75</v>
      </c>
      <c r="E26" s="101"/>
      <c r="F26" s="102" t="s">
        <v>485</v>
      </c>
      <c r="G26" s="92" t="s">
        <v>496</v>
      </c>
      <c r="H26" s="101" t="s">
        <v>528</v>
      </c>
      <c r="I26" s="103">
        <v>0.4</v>
      </c>
      <c r="J26" s="101" t="s">
        <v>550</v>
      </c>
      <c r="K26" s="101" t="s">
        <v>557</v>
      </c>
      <c r="L26" s="101" t="s">
        <v>552</v>
      </c>
      <c r="M26" s="103">
        <v>0.252</v>
      </c>
      <c r="N26" s="94" t="s">
        <v>426</v>
      </c>
      <c r="O26" s="104" t="s">
        <v>558</v>
      </c>
      <c r="P26" s="103">
        <v>0.25</v>
      </c>
      <c r="Q26" s="96" t="s">
        <v>190</v>
      </c>
      <c r="R26" s="30" t="s">
        <v>492</v>
      </c>
      <c r="S26" s="30" t="s">
        <v>559</v>
      </c>
      <c r="T26" s="97" t="s">
        <v>494</v>
      </c>
      <c r="U26" s="48"/>
      <c r="V26" s="48"/>
      <c r="W26" s="48"/>
      <c r="X26" s="48"/>
      <c r="Y26" s="48"/>
      <c r="Z26" s="48"/>
    </row>
    <row r="27" ht="15.75" customHeight="1">
      <c r="A27" s="97" t="s">
        <v>79</v>
      </c>
      <c r="B27" s="30" t="s">
        <v>560</v>
      </c>
      <c r="C27" s="27" t="s">
        <v>77</v>
      </c>
      <c r="D27" s="28" t="s">
        <v>78</v>
      </c>
      <c r="E27" s="101"/>
      <c r="F27" s="102" t="s">
        <v>502</v>
      </c>
      <c r="G27" s="92" t="s">
        <v>486</v>
      </c>
      <c r="H27" s="101" t="s">
        <v>497</v>
      </c>
      <c r="I27" s="103">
        <v>0.3</v>
      </c>
      <c r="J27" s="101"/>
      <c r="K27" s="101"/>
      <c r="L27" s="101"/>
      <c r="M27" s="103">
        <v>0.2</v>
      </c>
      <c r="N27" s="94" t="s">
        <v>491</v>
      </c>
      <c r="O27" s="106" t="s">
        <v>277</v>
      </c>
      <c r="P27" s="103">
        <v>0.28</v>
      </c>
      <c r="Q27" s="105" t="s">
        <v>277</v>
      </c>
      <c r="R27" s="30" t="s">
        <v>541</v>
      </c>
      <c r="S27" s="30" t="s">
        <v>561</v>
      </c>
      <c r="T27" s="97" t="s">
        <v>494</v>
      </c>
      <c r="U27" s="48"/>
      <c r="V27" s="48"/>
      <c r="W27" s="48"/>
      <c r="X27" s="48"/>
      <c r="Y27" s="48"/>
      <c r="Z27" s="48"/>
    </row>
    <row r="28" ht="15.75" customHeight="1">
      <c r="A28" s="112" t="s">
        <v>81</v>
      </c>
      <c r="B28" s="113" t="s">
        <v>562</v>
      </c>
      <c r="C28" s="27" t="s">
        <v>77</v>
      </c>
      <c r="D28" s="28" t="s">
        <v>80</v>
      </c>
      <c r="E28" s="101" t="s">
        <v>485</v>
      </c>
      <c r="F28" s="102"/>
      <c r="G28" s="92" t="s">
        <v>496</v>
      </c>
      <c r="H28" s="101" t="s">
        <v>563</v>
      </c>
      <c r="I28" s="103">
        <v>0.4</v>
      </c>
      <c r="J28" s="101" t="s">
        <v>564</v>
      </c>
      <c r="K28" s="101" t="s">
        <v>565</v>
      </c>
      <c r="L28" s="101" t="s">
        <v>566</v>
      </c>
      <c r="M28" s="103">
        <v>0.6</v>
      </c>
      <c r="N28" s="94" t="s">
        <v>440</v>
      </c>
      <c r="O28" s="104" t="s">
        <v>505</v>
      </c>
      <c r="P28" s="103">
        <v>1.0</v>
      </c>
      <c r="Q28" s="96" t="s">
        <v>184</v>
      </c>
      <c r="R28" s="30" t="s">
        <v>492</v>
      </c>
      <c r="S28" s="30" t="s">
        <v>567</v>
      </c>
      <c r="T28" s="97" t="s">
        <v>494</v>
      </c>
      <c r="U28" s="48"/>
      <c r="V28" s="48"/>
      <c r="W28" s="48"/>
      <c r="X28" s="48"/>
      <c r="Y28" s="48"/>
      <c r="Z28" s="48"/>
    </row>
    <row r="29" ht="15.75" customHeight="1">
      <c r="A29" s="98" t="s">
        <v>83</v>
      </c>
      <c r="B29" s="99" t="s">
        <v>495</v>
      </c>
      <c r="C29" s="27" t="s">
        <v>77</v>
      </c>
      <c r="D29" s="28" t="s">
        <v>82</v>
      </c>
      <c r="E29" s="101" t="s">
        <v>485</v>
      </c>
      <c r="F29" s="102"/>
      <c r="G29" s="92" t="s">
        <v>496</v>
      </c>
      <c r="H29" s="101" t="s">
        <v>568</v>
      </c>
      <c r="I29" s="103">
        <v>0.4</v>
      </c>
      <c r="J29" s="101" t="s">
        <v>550</v>
      </c>
      <c r="K29" s="101" t="s">
        <v>530</v>
      </c>
      <c r="L29" s="101" t="s">
        <v>552</v>
      </c>
      <c r="M29" s="103">
        <f>(100%-(100%*I29))</f>
        <v>0.6</v>
      </c>
      <c r="N29" s="94" t="s">
        <v>440</v>
      </c>
      <c r="O29" s="104" t="s">
        <v>258</v>
      </c>
      <c r="P29" s="103">
        <v>0.8</v>
      </c>
      <c r="Q29" s="96" t="s">
        <v>203</v>
      </c>
      <c r="R29" s="30" t="s">
        <v>492</v>
      </c>
      <c r="S29" s="30" t="s">
        <v>569</v>
      </c>
      <c r="T29" s="97" t="s">
        <v>494</v>
      </c>
      <c r="U29" s="48"/>
      <c r="V29" s="48"/>
      <c r="W29" s="48"/>
      <c r="X29" s="48"/>
      <c r="Y29" s="48"/>
      <c r="Z29" s="48"/>
    </row>
    <row r="30" ht="15.75" customHeight="1">
      <c r="A30" s="98" t="s">
        <v>84</v>
      </c>
      <c r="B30" s="44" t="s">
        <v>570</v>
      </c>
      <c r="C30" s="27" t="s">
        <v>77</v>
      </c>
      <c r="D30" s="28" t="s">
        <v>82</v>
      </c>
      <c r="E30" s="101"/>
      <c r="F30" s="102" t="s">
        <v>485</v>
      </c>
      <c r="G30" s="92" t="s">
        <v>496</v>
      </c>
      <c r="H30" s="101" t="s">
        <v>568</v>
      </c>
      <c r="I30" s="103">
        <v>0.4</v>
      </c>
      <c r="J30" s="101" t="s">
        <v>550</v>
      </c>
      <c r="K30" s="101" t="s">
        <v>530</v>
      </c>
      <c r="L30" s="101" t="s">
        <v>552</v>
      </c>
      <c r="M30" s="103">
        <v>0.8</v>
      </c>
      <c r="N30" s="94" t="s">
        <v>433</v>
      </c>
      <c r="O30" s="106" t="s">
        <v>454</v>
      </c>
      <c r="P30" s="103">
        <f>(60%-(60%*I30))</f>
        <v>0.36</v>
      </c>
      <c r="Q30" s="96" t="s">
        <v>190</v>
      </c>
      <c r="R30" s="30" t="s">
        <v>492</v>
      </c>
      <c r="S30" s="99" t="s">
        <v>506</v>
      </c>
      <c r="T30" s="97" t="s">
        <v>494</v>
      </c>
      <c r="U30" s="48"/>
      <c r="V30" s="48"/>
      <c r="W30" s="48"/>
      <c r="X30" s="48"/>
      <c r="Y30" s="48"/>
      <c r="Z30" s="48"/>
    </row>
    <row r="31" ht="15.75" customHeight="1">
      <c r="A31" s="98" t="s">
        <v>86</v>
      </c>
      <c r="B31" s="99" t="s">
        <v>495</v>
      </c>
      <c r="C31" s="27" t="s">
        <v>62</v>
      </c>
      <c r="D31" s="28" t="s">
        <v>85</v>
      </c>
      <c r="E31" s="101"/>
      <c r="F31" s="102" t="s">
        <v>485</v>
      </c>
      <c r="G31" s="92" t="s">
        <v>486</v>
      </c>
      <c r="H31" s="101" t="s">
        <v>571</v>
      </c>
      <c r="I31" s="103">
        <v>0.3</v>
      </c>
      <c r="J31" s="101" t="s">
        <v>572</v>
      </c>
      <c r="K31" s="101" t="s">
        <v>551</v>
      </c>
      <c r="L31" s="101" t="s">
        <v>573</v>
      </c>
      <c r="M31" s="103">
        <v>1.0</v>
      </c>
      <c r="N31" s="94" t="s">
        <v>257</v>
      </c>
      <c r="O31" s="104" t="s">
        <v>190</v>
      </c>
      <c r="P31" s="103">
        <v>0.7</v>
      </c>
      <c r="Q31" s="96" t="s">
        <v>203</v>
      </c>
      <c r="R31" s="30" t="s">
        <v>492</v>
      </c>
      <c r="S31" s="30" t="s">
        <v>574</v>
      </c>
      <c r="T31" s="97" t="s">
        <v>494</v>
      </c>
      <c r="U31" s="48"/>
      <c r="V31" s="48"/>
      <c r="W31" s="48"/>
      <c r="X31" s="48"/>
      <c r="Y31" s="48"/>
      <c r="Z31" s="48"/>
    </row>
    <row r="32" ht="15.75" customHeight="1">
      <c r="A32" s="98" t="s">
        <v>88</v>
      </c>
      <c r="B32" s="44" t="s">
        <v>575</v>
      </c>
      <c r="C32" s="27" t="s">
        <v>77</v>
      </c>
      <c r="D32" s="28" t="s">
        <v>87</v>
      </c>
      <c r="E32" s="101" t="s">
        <v>485</v>
      </c>
      <c r="F32" s="102"/>
      <c r="G32" s="92" t="s">
        <v>496</v>
      </c>
      <c r="H32" s="101" t="s">
        <v>576</v>
      </c>
      <c r="I32" s="103">
        <v>0.4</v>
      </c>
      <c r="J32" s="101" t="s">
        <v>508</v>
      </c>
      <c r="K32" s="101" t="s">
        <v>577</v>
      </c>
      <c r="L32" s="101" t="s">
        <v>499</v>
      </c>
      <c r="M32" s="103">
        <v>0.6</v>
      </c>
      <c r="N32" s="94" t="s">
        <v>440</v>
      </c>
      <c r="O32" s="104" t="s">
        <v>454</v>
      </c>
      <c r="P32" s="111">
        <v>0.4</v>
      </c>
      <c r="Q32" s="96" t="s">
        <v>190</v>
      </c>
      <c r="R32" s="30" t="s">
        <v>578</v>
      </c>
      <c r="S32" s="99" t="s">
        <v>506</v>
      </c>
      <c r="T32" s="97" t="s">
        <v>494</v>
      </c>
      <c r="U32" s="48"/>
      <c r="V32" s="48"/>
      <c r="W32" s="48"/>
      <c r="X32" s="48"/>
      <c r="Y32" s="48"/>
      <c r="Z32" s="48"/>
    </row>
    <row r="33" ht="15.75" customHeight="1">
      <c r="A33" s="98" t="s">
        <v>91</v>
      </c>
      <c r="B33" s="99" t="s">
        <v>495</v>
      </c>
      <c r="C33" s="27" t="s">
        <v>89</v>
      </c>
      <c r="D33" s="28" t="s">
        <v>90</v>
      </c>
      <c r="E33" s="101" t="s">
        <v>485</v>
      </c>
      <c r="F33" s="102"/>
      <c r="G33" s="92" t="s">
        <v>496</v>
      </c>
      <c r="H33" s="101" t="s">
        <v>579</v>
      </c>
      <c r="I33" s="103">
        <v>0.4</v>
      </c>
      <c r="J33" s="101" t="s">
        <v>564</v>
      </c>
      <c r="K33" s="101" t="s">
        <v>530</v>
      </c>
      <c r="L33" s="101" t="s">
        <v>552</v>
      </c>
      <c r="M33" s="103">
        <v>0.6</v>
      </c>
      <c r="N33" s="94" t="s">
        <v>440</v>
      </c>
      <c r="O33" s="104" t="s">
        <v>580</v>
      </c>
      <c r="P33" s="103">
        <v>0.8</v>
      </c>
      <c r="Q33" s="96" t="s">
        <v>203</v>
      </c>
      <c r="R33" s="30" t="s">
        <v>492</v>
      </c>
      <c r="S33" s="30" t="s">
        <v>581</v>
      </c>
      <c r="T33" s="97" t="s">
        <v>494</v>
      </c>
      <c r="U33" s="48"/>
      <c r="V33" s="48"/>
      <c r="W33" s="48"/>
      <c r="X33" s="48"/>
      <c r="Y33" s="48"/>
      <c r="Z33" s="48"/>
    </row>
    <row r="34" ht="15.75" customHeight="1">
      <c r="A34" s="98" t="s">
        <v>94</v>
      </c>
      <c r="B34" s="99" t="s">
        <v>495</v>
      </c>
      <c r="C34" s="27" t="s">
        <v>62</v>
      </c>
      <c r="D34" s="28" t="s">
        <v>67</v>
      </c>
      <c r="E34" s="101"/>
      <c r="F34" s="102" t="s">
        <v>485</v>
      </c>
      <c r="G34" s="92" t="s">
        <v>486</v>
      </c>
      <c r="H34" s="101" t="s">
        <v>535</v>
      </c>
      <c r="I34" s="103">
        <v>0.3</v>
      </c>
      <c r="J34" s="101" t="s">
        <v>550</v>
      </c>
      <c r="K34" s="101" t="s">
        <v>530</v>
      </c>
      <c r="L34" s="101" t="s">
        <v>552</v>
      </c>
      <c r="M34" s="103">
        <v>0.8</v>
      </c>
      <c r="N34" s="94" t="s">
        <v>433</v>
      </c>
      <c r="O34" s="109" t="s">
        <v>532</v>
      </c>
      <c r="P34" s="103">
        <v>0.7</v>
      </c>
      <c r="Q34" s="96" t="s">
        <v>203</v>
      </c>
      <c r="R34" s="30" t="s">
        <v>492</v>
      </c>
      <c r="S34" s="30" t="s">
        <v>582</v>
      </c>
      <c r="T34" s="97" t="s">
        <v>494</v>
      </c>
      <c r="U34" s="48"/>
      <c r="V34" s="48"/>
      <c r="W34" s="48"/>
      <c r="X34" s="48"/>
      <c r="Y34" s="48"/>
      <c r="Z34" s="48"/>
    </row>
    <row r="35" ht="15.75" customHeight="1">
      <c r="A35" s="98" t="s">
        <v>97</v>
      </c>
      <c r="B35" s="99" t="s">
        <v>495</v>
      </c>
      <c r="C35" s="27" t="s">
        <v>23</v>
      </c>
      <c r="D35" s="28" t="s">
        <v>96</v>
      </c>
      <c r="E35" s="101"/>
      <c r="F35" s="102" t="s">
        <v>502</v>
      </c>
      <c r="G35" s="92" t="s">
        <v>496</v>
      </c>
      <c r="H35" s="101" t="s">
        <v>583</v>
      </c>
      <c r="I35" s="103">
        <v>0.4</v>
      </c>
      <c r="J35" s="101"/>
      <c r="K35" s="101"/>
      <c r="L35" s="101"/>
      <c r="M35" s="103">
        <v>0.6</v>
      </c>
      <c r="N35" s="94" t="s">
        <v>440</v>
      </c>
      <c r="O35" s="106" t="s">
        <v>584</v>
      </c>
      <c r="P35" s="103">
        <f>(60%-(60%*I35))</f>
        <v>0.36</v>
      </c>
      <c r="Q35" s="96" t="s">
        <v>190</v>
      </c>
      <c r="R35" s="30" t="s">
        <v>492</v>
      </c>
      <c r="S35" s="30" t="s">
        <v>585</v>
      </c>
      <c r="T35" s="97" t="s">
        <v>494</v>
      </c>
      <c r="U35" s="48"/>
      <c r="V35" s="48"/>
      <c r="W35" s="48"/>
      <c r="X35" s="48"/>
      <c r="Y35" s="48"/>
      <c r="Z35" s="48"/>
    </row>
    <row r="36" ht="15.75" customHeight="1">
      <c r="A36" s="98" t="s">
        <v>100</v>
      </c>
      <c r="B36" s="99" t="s">
        <v>495</v>
      </c>
      <c r="C36" s="27" t="s">
        <v>77</v>
      </c>
      <c r="D36" s="28" t="s">
        <v>99</v>
      </c>
      <c r="E36" s="101" t="s">
        <v>485</v>
      </c>
      <c r="F36" s="102"/>
      <c r="G36" s="92" t="s">
        <v>496</v>
      </c>
      <c r="H36" s="103">
        <v>0.15</v>
      </c>
      <c r="I36" s="103">
        <v>0.4</v>
      </c>
      <c r="J36" s="101" t="s">
        <v>550</v>
      </c>
      <c r="K36" s="101" t="s">
        <v>586</v>
      </c>
      <c r="L36" s="101" t="s">
        <v>552</v>
      </c>
      <c r="M36" s="103">
        <f>(100%-(100%*I36))</f>
        <v>0.6</v>
      </c>
      <c r="N36" s="94" t="s">
        <v>440</v>
      </c>
      <c r="O36" s="104" t="s">
        <v>414</v>
      </c>
      <c r="P36" s="103">
        <v>1.0</v>
      </c>
      <c r="Q36" s="96" t="s">
        <v>184</v>
      </c>
      <c r="R36" s="30" t="s">
        <v>541</v>
      </c>
      <c r="S36" s="30" t="s">
        <v>587</v>
      </c>
      <c r="T36" s="97" t="s">
        <v>494</v>
      </c>
      <c r="U36" s="48"/>
      <c r="V36" s="48"/>
      <c r="W36" s="48"/>
      <c r="X36" s="48"/>
      <c r="Y36" s="48"/>
      <c r="Z36" s="48"/>
    </row>
    <row r="37" ht="15.75" customHeight="1">
      <c r="A37" s="97" t="s">
        <v>101</v>
      </c>
      <c r="B37" s="44" t="s">
        <v>588</v>
      </c>
      <c r="C37" s="27" t="s">
        <v>77</v>
      </c>
      <c r="D37" s="28" t="s">
        <v>99</v>
      </c>
      <c r="E37" s="101" t="s">
        <v>485</v>
      </c>
      <c r="F37" s="102"/>
      <c r="G37" s="92" t="s">
        <v>496</v>
      </c>
      <c r="H37" s="103">
        <v>0.15</v>
      </c>
      <c r="I37" s="103">
        <v>0.4</v>
      </c>
      <c r="J37" s="101" t="s">
        <v>550</v>
      </c>
      <c r="K37" s="101" t="s">
        <v>586</v>
      </c>
      <c r="L37" s="101" t="s">
        <v>552</v>
      </c>
      <c r="M37" s="103">
        <f>(M36-(M36*I37))</f>
        <v>0.36</v>
      </c>
      <c r="N37" s="94" t="s">
        <v>426</v>
      </c>
      <c r="O37" s="104" t="s">
        <v>414</v>
      </c>
      <c r="P37" s="103">
        <v>1.0</v>
      </c>
      <c r="Q37" s="96" t="s">
        <v>184</v>
      </c>
      <c r="R37" s="30" t="s">
        <v>541</v>
      </c>
      <c r="S37" s="30" t="s">
        <v>589</v>
      </c>
      <c r="T37" s="97" t="s">
        <v>494</v>
      </c>
      <c r="U37" s="48"/>
      <c r="V37" s="48"/>
      <c r="W37" s="48"/>
      <c r="X37" s="48"/>
      <c r="Y37" s="48"/>
      <c r="Z37" s="48"/>
    </row>
    <row r="38" ht="15.75" customHeight="1">
      <c r="A38" s="97" t="s">
        <v>104</v>
      </c>
      <c r="B38" s="44" t="s">
        <v>590</v>
      </c>
      <c r="C38" s="27" t="s">
        <v>102</v>
      </c>
      <c r="D38" s="28" t="s">
        <v>103</v>
      </c>
      <c r="E38" s="101"/>
      <c r="F38" s="102" t="s">
        <v>502</v>
      </c>
      <c r="G38" s="92" t="s">
        <v>496</v>
      </c>
      <c r="H38" s="101" t="s">
        <v>591</v>
      </c>
      <c r="I38" s="103">
        <v>0.4</v>
      </c>
      <c r="J38" s="101" t="s">
        <v>538</v>
      </c>
      <c r="K38" s="101" t="s">
        <v>592</v>
      </c>
      <c r="L38" s="101" t="s">
        <v>540</v>
      </c>
      <c r="M38" s="103">
        <v>1.0</v>
      </c>
      <c r="N38" s="94" t="s">
        <v>440</v>
      </c>
      <c r="O38" s="104" t="s">
        <v>190</v>
      </c>
      <c r="P38" s="103">
        <v>0.6</v>
      </c>
      <c r="Q38" s="96" t="s">
        <v>203</v>
      </c>
      <c r="R38" s="30" t="s">
        <v>492</v>
      </c>
      <c r="S38" s="30" t="s">
        <v>593</v>
      </c>
      <c r="T38" s="97" t="s">
        <v>494</v>
      </c>
      <c r="U38" s="48"/>
      <c r="V38" s="48"/>
      <c r="W38" s="48"/>
      <c r="X38" s="48"/>
      <c r="Y38" s="48"/>
      <c r="Z38" s="48"/>
    </row>
    <row r="39" ht="15.75" customHeight="1">
      <c r="A39" s="97" t="s">
        <v>105</v>
      </c>
      <c r="B39" s="44" t="s">
        <v>594</v>
      </c>
      <c r="C39" s="27" t="s">
        <v>102</v>
      </c>
      <c r="D39" s="28" t="s">
        <v>103</v>
      </c>
      <c r="E39" s="101" t="s">
        <v>502</v>
      </c>
      <c r="F39" s="102"/>
      <c r="G39" s="92" t="s">
        <v>496</v>
      </c>
      <c r="H39" s="101" t="s">
        <v>591</v>
      </c>
      <c r="I39" s="103">
        <v>0.4</v>
      </c>
      <c r="J39" s="101" t="s">
        <v>538</v>
      </c>
      <c r="K39" s="101" t="s">
        <v>592</v>
      </c>
      <c r="L39" s="101" t="s">
        <v>540</v>
      </c>
      <c r="M39" s="103">
        <v>0.24</v>
      </c>
      <c r="N39" s="94" t="s">
        <v>426</v>
      </c>
      <c r="O39" s="104" t="s">
        <v>190</v>
      </c>
      <c r="P39" s="103">
        <v>0.6</v>
      </c>
      <c r="Q39" s="96" t="s">
        <v>190</v>
      </c>
      <c r="R39" s="30" t="s">
        <v>492</v>
      </c>
      <c r="S39" s="30" t="s">
        <v>595</v>
      </c>
      <c r="T39" s="97" t="s">
        <v>494</v>
      </c>
      <c r="U39" s="48"/>
      <c r="V39" s="48"/>
      <c r="W39" s="48"/>
      <c r="X39" s="48"/>
      <c r="Y39" s="48"/>
      <c r="Z39" s="48"/>
    </row>
    <row r="40" ht="15.75" customHeight="1">
      <c r="A40" s="97" t="s">
        <v>106</v>
      </c>
      <c r="B40" s="44" t="s">
        <v>596</v>
      </c>
      <c r="C40" s="27" t="s">
        <v>102</v>
      </c>
      <c r="D40" s="28" t="s">
        <v>103</v>
      </c>
      <c r="E40" s="101" t="s">
        <v>502</v>
      </c>
      <c r="F40" s="102"/>
      <c r="G40" s="92" t="s">
        <v>496</v>
      </c>
      <c r="H40" s="101" t="s">
        <v>591</v>
      </c>
      <c r="I40" s="103">
        <v>0.4</v>
      </c>
      <c r="J40" s="101" t="s">
        <v>538</v>
      </c>
      <c r="K40" s="101" t="s">
        <v>592</v>
      </c>
      <c r="L40" s="101" t="s">
        <v>540</v>
      </c>
      <c r="M40" s="103">
        <v>0.6</v>
      </c>
      <c r="N40" s="94" t="s">
        <v>440</v>
      </c>
      <c r="O40" s="104" t="s">
        <v>190</v>
      </c>
      <c r="P40" s="103">
        <v>0.6</v>
      </c>
      <c r="Q40" s="96" t="s">
        <v>190</v>
      </c>
      <c r="R40" s="30" t="s">
        <v>492</v>
      </c>
      <c r="S40" s="30" t="s">
        <v>597</v>
      </c>
      <c r="T40" s="97" t="s">
        <v>494</v>
      </c>
      <c r="U40" s="48"/>
      <c r="V40" s="48"/>
      <c r="W40" s="48"/>
      <c r="X40" s="48"/>
      <c r="Y40" s="48"/>
      <c r="Z40" s="48"/>
    </row>
    <row r="41" ht="15.75" customHeight="1">
      <c r="A41" s="97" t="s">
        <v>107</v>
      </c>
      <c r="B41" s="44" t="s">
        <v>598</v>
      </c>
      <c r="C41" s="27" t="s">
        <v>102</v>
      </c>
      <c r="D41" s="28" t="s">
        <v>103</v>
      </c>
      <c r="E41" s="101" t="s">
        <v>502</v>
      </c>
      <c r="F41" s="102"/>
      <c r="G41" s="92" t="s">
        <v>496</v>
      </c>
      <c r="H41" s="101" t="s">
        <v>591</v>
      </c>
      <c r="I41" s="103">
        <v>0.4</v>
      </c>
      <c r="J41" s="101" t="s">
        <v>538</v>
      </c>
      <c r="K41" s="101" t="s">
        <v>539</v>
      </c>
      <c r="L41" s="101" t="s">
        <v>540</v>
      </c>
      <c r="M41" s="103">
        <v>0.24</v>
      </c>
      <c r="N41" s="94" t="s">
        <v>426</v>
      </c>
      <c r="O41" s="104" t="s">
        <v>190</v>
      </c>
      <c r="P41" s="103">
        <v>0.6</v>
      </c>
      <c r="Q41" s="96" t="s">
        <v>190</v>
      </c>
      <c r="R41" s="30" t="s">
        <v>492</v>
      </c>
      <c r="S41" s="30" t="s">
        <v>599</v>
      </c>
      <c r="T41" s="97" t="s">
        <v>494</v>
      </c>
      <c r="U41" s="48"/>
      <c r="V41" s="48"/>
      <c r="W41" s="48"/>
      <c r="X41" s="48"/>
      <c r="Y41" s="48"/>
      <c r="Z41" s="48"/>
    </row>
    <row r="42" ht="15.75" customHeight="1">
      <c r="A42" s="97" t="s">
        <v>108</v>
      </c>
      <c r="B42" s="44" t="s">
        <v>600</v>
      </c>
      <c r="C42" s="27" t="s">
        <v>102</v>
      </c>
      <c r="D42" s="28" t="s">
        <v>103</v>
      </c>
      <c r="E42" s="101" t="s">
        <v>502</v>
      </c>
      <c r="F42" s="102"/>
      <c r="G42" s="92" t="s">
        <v>496</v>
      </c>
      <c r="H42" s="101" t="s">
        <v>591</v>
      </c>
      <c r="I42" s="103">
        <v>0.4</v>
      </c>
      <c r="J42" s="101" t="s">
        <v>538</v>
      </c>
      <c r="K42" s="101" t="s">
        <v>539</v>
      </c>
      <c r="L42" s="101" t="s">
        <v>540</v>
      </c>
      <c r="M42" s="103">
        <v>0.43999999999999995</v>
      </c>
      <c r="N42" s="94" t="s">
        <v>440</v>
      </c>
      <c r="O42" s="104" t="s">
        <v>190</v>
      </c>
      <c r="P42" s="103">
        <v>0.6</v>
      </c>
      <c r="Q42" s="96" t="s">
        <v>190</v>
      </c>
      <c r="R42" s="30" t="s">
        <v>492</v>
      </c>
      <c r="S42" s="30" t="s">
        <v>601</v>
      </c>
      <c r="T42" s="97" t="s">
        <v>494</v>
      </c>
      <c r="U42" s="48"/>
      <c r="V42" s="48"/>
      <c r="W42" s="48"/>
      <c r="X42" s="48"/>
      <c r="Y42" s="48"/>
      <c r="Z42" s="48"/>
    </row>
    <row r="43" ht="15.75" customHeight="1">
      <c r="A43" s="98" t="s">
        <v>110</v>
      </c>
      <c r="B43" s="99" t="s">
        <v>495</v>
      </c>
      <c r="C43" s="27" t="s">
        <v>58</v>
      </c>
      <c r="D43" s="28" t="s">
        <v>109</v>
      </c>
      <c r="E43" s="101"/>
      <c r="F43" s="102" t="s">
        <v>485</v>
      </c>
      <c r="G43" s="92" t="s">
        <v>496</v>
      </c>
      <c r="H43" s="101" t="s">
        <v>487</v>
      </c>
      <c r="I43" s="103">
        <v>0.4</v>
      </c>
      <c r="J43" s="101" t="s">
        <v>602</v>
      </c>
      <c r="K43" s="101" t="s">
        <v>603</v>
      </c>
      <c r="L43" s="101" t="s">
        <v>604</v>
      </c>
      <c r="M43" s="103">
        <v>1.0</v>
      </c>
      <c r="N43" s="94" t="s">
        <v>257</v>
      </c>
      <c r="O43" s="101" t="s">
        <v>190</v>
      </c>
      <c r="P43" s="103">
        <f t="shared" ref="P43:P44" si="1">(80%-(80%*I43))</f>
        <v>0.48</v>
      </c>
      <c r="Q43" s="96" t="s">
        <v>203</v>
      </c>
      <c r="R43" s="30" t="s">
        <v>492</v>
      </c>
      <c r="S43" s="30" t="s">
        <v>605</v>
      </c>
      <c r="T43" s="97" t="s">
        <v>494</v>
      </c>
      <c r="U43" s="48"/>
      <c r="V43" s="48"/>
      <c r="W43" s="48"/>
      <c r="X43" s="48"/>
      <c r="Y43" s="48"/>
      <c r="Z43" s="48"/>
    </row>
    <row r="44" ht="42.0" customHeight="1">
      <c r="A44" s="97" t="s">
        <v>112</v>
      </c>
      <c r="B44" s="44" t="s">
        <v>606</v>
      </c>
      <c r="C44" s="27" t="s">
        <v>111</v>
      </c>
      <c r="D44" s="28" t="s">
        <v>111</v>
      </c>
      <c r="E44" s="101"/>
      <c r="F44" s="102" t="s">
        <v>502</v>
      </c>
      <c r="G44" s="92" t="s">
        <v>486</v>
      </c>
      <c r="H44" s="101" t="s">
        <v>607</v>
      </c>
      <c r="I44" s="103">
        <v>0.4</v>
      </c>
      <c r="J44" s="101" t="s">
        <v>488</v>
      </c>
      <c r="K44" s="101" t="s">
        <v>519</v>
      </c>
      <c r="L44" s="101" t="s">
        <v>490</v>
      </c>
      <c r="M44" s="103">
        <v>0.6</v>
      </c>
      <c r="N44" s="94" t="s">
        <v>440</v>
      </c>
      <c r="O44" s="104" t="s">
        <v>190</v>
      </c>
      <c r="P44" s="103">
        <f t="shared" si="1"/>
        <v>0.48</v>
      </c>
      <c r="Q44" s="96" t="s">
        <v>190</v>
      </c>
      <c r="R44" s="30" t="s">
        <v>492</v>
      </c>
      <c r="S44" s="30" t="s">
        <v>608</v>
      </c>
      <c r="T44" s="97" t="s">
        <v>494</v>
      </c>
      <c r="U44" s="48"/>
      <c r="V44" s="48"/>
      <c r="W44" s="48"/>
      <c r="X44" s="48"/>
      <c r="Y44" s="48"/>
      <c r="Z44" s="48"/>
    </row>
    <row r="45" ht="15.75" customHeight="1">
      <c r="A45" s="98" t="s">
        <v>114</v>
      </c>
      <c r="B45" s="44" t="s">
        <v>609</v>
      </c>
      <c r="C45" s="27" t="s">
        <v>62</v>
      </c>
      <c r="D45" s="28" t="s">
        <v>113</v>
      </c>
      <c r="E45" s="101">
        <v>11.7</v>
      </c>
      <c r="F45" s="102" t="s">
        <v>610</v>
      </c>
      <c r="G45" s="92" t="s">
        <v>486</v>
      </c>
      <c r="H45" s="101" t="s">
        <v>583</v>
      </c>
      <c r="I45" s="103">
        <v>0.3</v>
      </c>
      <c r="J45" s="101" t="s">
        <v>489</v>
      </c>
      <c r="K45" s="101" t="s">
        <v>611</v>
      </c>
      <c r="L45" s="101" t="s">
        <v>612</v>
      </c>
      <c r="M45" s="103">
        <v>0.6</v>
      </c>
      <c r="N45" s="94" t="s">
        <v>440</v>
      </c>
      <c r="O45" s="106" t="s">
        <v>610</v>
      </c>
      <c r="P45" s="103">
        <v>0.56</v>
      </c>
      <c r="Q45" s="96" t="s">
        <v>190</v>
      </c>
      <c r="R45" s="30" t="s">
        <v>492</v>
      </c>
      <c r="S45" s="114" t="s">
        <v>506</v>
      </c>
      <c r="T45" s="97" t="s">
        <v>494</v>
      </c>
      <c r="U45" s="48"/>
      <c r="V45" s="48"/>
      <c r="W45" s="48"/>
      <c r="X45" s="48"/>
      <c r="Y45" s="48"/>
      <c r="Z45" s="48"/>
    </row>
    <row r="46" ht="15.75" customHeight="1">
      <c r="A46" s="97" t="s">
        <v>116</v>
      </c>
      <c r="B46" s="44" t="s">
        <v>613</v>
      </c>
      <c r="C46" s="27" t="s">
        <v>23</v>
      </c>
      <c r="D46" s="28" t="s">
        <v>115</v>
      </c>
      <c r="E46" s="101"/>
      <c r="F46" s="102" t="s">
        <v>502</v>
      </c>
      <c r="G46" s="101" t="s">
        <v>511</v>
      </c>
      <c r="H46" s="101" t="s">
        <v>545</v>
      </c>
      <c r="I46" s="103">
        <v>0.25</v>
      </c>
      <c r="J46" s="101" t="s">
        <v>550</v>
      </c>
      <c r="K46" s="101" t="s">
        <v>530</v>
      </c>
      <c r="L46" s="101" t="s">
        <v>552</v>
      </c>
      <c r="M46" s="103">
        <v>0.4</v>
      </c>
      <c r="N46" s="94" t="s">
        <v>426</v>
      </c>
      <c r="O46" s="104" t="s">
        <v>614</v>
      </c>
      <c r="P46" s="103">
        <f>(80%-(80%*I46))</f>
        <v>0.6</v>
      </c>
      <c r="Q46" s="96" t="s">
        <v>190</v>
      </c>
      <c r="R46" s="30" t="s">
        <v>492</v>
      </c>
      <c r="S46" s="30" t="s">
        <v>615</v>
      </c>
      <c r="T46" s="97" t="s">
        <v>494</v>
      </c>
      <c r="U46" s="48"/>
      <c r="V46" s="48"/>
      <c r="W46" s="48"/>
      <c r="X46" s="48"/>
      <c r="Y46" s="48"/>
      <c r="Z46" s="48"/>
    </row>
    <row r="47" ht="15.75" customHeight="1">
      <c r="A47" s="97" t="s">
        <v>117</v>
      </c>
      <c r="B47" s="44" t="s">
        <v>616</v>
      </c>
      <c r="C47" s="27" t="s">
        <v>23</v>
      </c>
      <c r="D47" s="28" t="s">
        <v>115</v>
      </c>
      <c r="E47" s="101"/>
      <c r="F47" s="102" t="s">
        <v>502</v>
      </c>
      <c r="G47" s="101" t="s">
        <v>511</v>
      </c>
      <c r="H47" s="101" t="s">
        <v>545</v>
      </c>
      <c r="I47" s="103">
        <v>0.25</v>
      </c>
      <c r="J47" s="101" t="s">
        <v>550</v>
      </c>
      <c r="K47" s="101" t="s">
        <v>530</v>
      </c>
      <c r="L47" s="101" t="s">
        <v>552</v>
      </c>
      <c r="M47" s="103">
        <v>0.4</v>
      </c>
      <c r="N47" s="94" t="s">
        <v>426</v>
      </c>
      <c r="O47" s="104" t="s">
        <v>614</v>
      </c>
      <c r="P47" s="103">
        <f>(P46-(P46*I47))</f>
        <v>0.45</v>
      </c>
      <c r="Q47" s="96" t="s">
        <v>190</v>
      </c>
      <c r="R47" s="30" t="s">
        <v>492</v>
      </c>
      <c r="S47" s="30" t="s">
        <v>617</v>
      </c>
      <c r="T47" s="97" t="s">
        <v>494</v>
      </c>
      <c r="U47" s="48"/>
      <c r="V47" s="48"/>
      <c r="W47" s="48"/>
      <c r="X47" s="48"/>
      <c r="Y47" s="48"/>
      <c r="Z47" s="48"/>
    </row>
    <row r="48" ht="15.75" customHeight="1">
      <c r="A48" s="98" t="s">
        <v>119</v>
      </c>
      <c r="B48" s="99" t="s">
        <v>495</v>
      </c>
      <c r="C48" s="27" t="s">
        <v>77</v>
      </c>
      <c r="D48" s="28" t="s">
        <v>118</v>
      </c>
      <c r="E48" s="101" t="s">
        <v>485</v>
      </c>
      <c r="F48" s="102"/>
      <c r="G48" s="92" t="s">
        <v>496</v>
      </c>
      <c r="H48" s="101" t="s">
        <v>535</v>
      </c>
      <c r="I48" s="103">
        <v>0.4</v>
      </c>
      <c r="J48" s="101" t="s">
        <v>550</v>
      </c>
      <c r="K48" s="101" t="s">
        <v>551</v>
      </c>
      <c r="L48" s="101" t="s">
        <v>618</v>
      </c>
      <c r="M48" s="103">
        <f>(80%-(80%*I48))</f>
        <v>0.48</v>
      </c>
      <c r="N48" s="94" t="s">
        <v>440</v>
      </c>
      <c r="O48" s="104" t="s">
        <v>554</v>
      </c>
      <c r="P48" s="103">
        <v>0.8</v>
      </c>
      <c r="Q48" s="96" t="s">
        <v>203</v>
      </c>
      <c r="R48" s="30" t="s">
        <v>492</v>
      </c>
      <c r="S48" s="30" t="s">
        <v>619</v>
      </c>
      <c r="T48" s="97" t="s">
        <v>494</v>
      </c>
      <c r="U48" s="48"/>
      <c r="V48" s="48"/>
      <c r="W48" s="48"/>
      <c r="X48" s="48"/>
      <c r="Y48" s="48"/>
      <c r="Z48" s="48"/>
    </row>
    <row r="49" ht="15.75" customHeight="1">
      <c r="A49" s="97" t="s">
        <v>122</v>
      </c>
      <c r="B49" s="44" t="s">
        <v>620</v>
      </c>
      <c r="C49" s="27" t="s">
        <v>120</v>
      </c>
      <c r="D49" s="28" t="s">
        <v>121</v>
      </c>
      <c r="E49" s="101"/>
      <c r="F49" s="102" t="s">
        <v>485</v>
      </c>
      <c r="G49" s="92" t="s">
        <v>496</v>
      </c>
      <c r="H49" s="101" t="s">
        <v>621</v>
      </c>
      <c r="I49" s="103">
        <v>0.4</v>
      </c>
      <c r="J49" s="101" t="s">
        <v>550</v>
      </c>
      <c r="K49" s="101" t="s">
        <v>565</v>
      </c>
      <c r="L49" s="101" t="s">
        <v>552</v>
      </c>
      <c r="M49" s="103">
        <v>0.8</v>
      </c>
      <c r="N49" s="94" t="s">
        <v>433</v>
      </c>
      <c r="O49" s="104" t="s">
        <v>190</v>
      </c>
      <c r="P49" s="103">
        <f t="shared" ref="P49:P51" si="2">(80%-(80%*I49))</f>
        <v>0.48</v>
      </c>
      <c r="Q49" s="96" t="s">
        <v>203</v>
      </c>
      <c r="R49" s="30" t="s">
        <v>492</v>
      </c>
      <c r="S49" s="30" t="s">
        <v>622</v>
      </c>
      <c r="T49" s="97" t="s">
        <v>494</v>
      </c>
      <c r="U49" s="48"/>
      <c r="V49" s="48"/>
      <c r="W49" s="48"/>
      <c r="X49" s="48"/>
      <c r="Y49" s="48"/>
      <c r="Z49" s="48"/>
    </row>
    <row r="50" ht="15.75" customHeight="1">
      <c r="A50" s="97" t="s">
        <v>123</v>
      </c>
      <c r="B50" s="44" t="s">
        <v>623</v>
      </c>
      <c r="C50" s="27" t="s">
        <v>120</v>
      </c>
      <c r="D50" s="28" t="s">
        <v>121</v>
      </c>
      <c r="E50" s="101"/>
      <c r="F50" s="102" t="s">
        <v>485</v>
      </c>
      <c r="G50" s="92" t="s">
        <v>496</v>
      </c>
      <c r="H50" s="101" t="s">
        <v>621</v>
      </c>
      <c r="I50" s="103">
        <v>0.4</v>
      </c>
      <c r="J50" s="101" t="s">
        <v>550</v>
      </c>
      <c r="K50" s="101" t="s">
        <v>565</v>
      </c>
      <c r="L50" s="101" t="s">
        <v>552</v>
      </c>
      <c r="M50" s="103">
        <v>0.8</v>
      </c>
      <c r="N50" s="94" t="s">
        <v>433</v>
      </c>
      <c r="O50" s="104" t="s">
        <v>190</v>
      </c>
      <c r="P50" s="103">
        <f t="shared" si="2"/>
        <v>0.48</v>
      </c>
      <c r="Q50" s="96" t="s">
        <v>203</v>
      </c>
      <c r="R50" s="30" t="s">
        <v>492</v>
      </c>
      <c r="S50" s="30" t="s">
        <v>624</v>
      </c>
      <c r="T50" s="97" t="s">
        <v>494</v>
      </c>
      <c r="U50" s="48"/>
      <c r="V50" s="48"/>
      <c r="W50" s="48"/>
      <c r="X50" s="48"/>
      <c r="Y50" s="48"/>
      <c r="Z50" s="48"/>
    </row>
    <row r="51" ht="15.75" customHeight="1">
      <c r="A51" s="97" t="s">
        <v>125</v>
      </c>
      <c r="B51" s="44" t="s">
        <v>625</v>
      </c>
      <c r="C51" s="27" t="s">
        <v>58</v>
      </c>
      <c r="D51" s="28" t="s">
        <v>124</v>
      </c>
      <c r="E51" s="101"/>
      <c r="F51" s="102" t="s">
        <v>502</v>
      </c>
      <c r="G51" s="92" t="s">
        <v>486</v>
      </c>
      <c r="H51" s="101" t="s">
        <v>626</v>
      </c>
      <c r="I51" s="103">
        <v>0.3</v>
      </c>
      <c r="J51" s="101" t="s">
        <v>550</v>
      </c>
      <c r="K51" s="101" t="s">
        <v>551</v>
      </c>
      <c r="L51" s="101" t="s">
        <v>627</v>
      </c>
      <c r="M51" s="103">
        <v>0.8</v>
      </c>
      <c r="N51" s="94" t="s">
        <v>433</v>
      </c>
      <c r="O51" s="104" t="s">
        <v>190</v>
      </c>
      <c r="P51" s="103">
        <f t="shared" si="2"/>
        <v>0.56</v>
      </c>
      <c r="Q51" s="115" t="s">
        <v>203</v>
      </c>
      <c r="R51" s="30" t="s">
        <v>492</v>
      </c>
      <c r="S51" s="30" t="s">
        <v>628</v>
      </c>
      <c r="T51" s="97" t="s">
        <v>494</v>
      </c>
      <c r="U51" s="48"/>
      <c r="V51" s="48"/>
      <c r="W51" s="48"/>
      <c r="X51" s="48"/>
      <c r="Y51" s="48"/>
      <c r="Z51" s="48"/>
    </row>
    <row r="52" ht="15.75" customHeight="1">
      <c r="A52" s="98" t="s">
        <v>128</v>
      </c>
      <c r="B52" s="99" t="s">
        <v>495</v>
      </c>
      <c r="C52" s="27" t="s">
        <v>77</v>
      </c>
      <c r="D52" s="28" t="s">
        <v>127</v>
      </c>
      <c r="E52" s="101" t="s">
        <v>485</v>
      </c>
      <c r="F52" s="102"/>
      <c r="G52" s="92" t="s">
        <v>496</v>
      </c>
      <c r="H52" s="101" t="s">
        <v>607</v>
      </c>
      <c r="I52" s="103">
        <v>0.4</v>
      </c>
      <c r="J52" s="101" t="s">
        <v>629</v>
      </c>
      <c r="K52" s="101" t="s">
        <v>557</v>
      </c>
      <c r="L52" s="101" t="s">
        <v>630</v>
      </c>
      <c r="M52" s="103">
        <f t="shared" ref="M52:M53" si="3">(80%-(80%*I52))</f>
        <v>0.48</v>
      </c>
      <c r="N52" s="94" t="s">
        <v>440</v>
      </c>
      <c r="O52" s="104" t="s">
        <v>631</v>
      </c>
      <c r="P52" s="103">
        <v>0.4</v>
      </c>
      <c r="Q52" s="96" t="s">
        <v>190</v>
      </c>
      <c r="R52" s="30" t="s">
        <v>492</v>
      </c>
      <c r="S52" s="30" t="s">
        <v>632</v>
      </c>
      <c r="T52" s="97" t="s">
        <v>494</v>
      </c>
      <c r="U52" s="48"/>
      <c r="V52" s="48"/>
      <c r="W52" s="48"/>
      <c r="X52" s="48"/>
      <c r="Y52" s="48"/>
      <c r="Z52" s="48"/>
    </row>
    <row r="53" ht="15.75" customHeight="1">
      <c r="A53" s="98" t="s">
        <v>130</v>
      </c>
      <c r="B53" s="99" t="s">
        <v>495</v>
      </c>
      <c r="C53" s="27" t="s">
        <v>77</v>
      </c>
      <c r="D53" s="28" t="s">
        <v>129</v>
      </c>
      <c r="E53" s="101" t="s">
        <v>485</v>
      </c>
      <c r="F53" s="102"/>
      <c r="G53" s="92" t="s">
        <v>496</v>
      </c>
      <c r="H53" s="101" t="s">
        <v>607</v>
      </c>
      <c r="I53" s="103">
        <v>0.4</v>
      </c>
      <c r="J53" s="101" t="s">
        <v>488</v>
      </c>
      <c r="K53" s="101" t="s">
        <v>519</v>
      </c>
      <c r="L53" s="101" t="s">
        <v>490</v>
      </c>
      <c r="M53" s="103">
        <f t="shared" si="3"/>
        <v>0.48</v>
      </c>
      <c r="N53" s="94" t="s">
        <v>440</v>
      </c>
      <c r="O53" s="104" t="s">
        <v>426</v>
      </c>
      <c r="P53" s="103">
        <v>0.6</v>
      </c>
      <c r="Q53" s="96" t="s">
        <v>190</v>
      </c>
      <c r="R53" s="30" t="s">
        <v>492</v>
      </c>
      <c r="S53" s="30" t="s">
        <v>633</v>
      </c>
      <c r="T53" s="97" t="s">
        <v>494</v>
      </c>
      <c r="U53" s="48"/>
      <c r="V53" s="48"/>
      <c r="W53" s="48"/>
      <c r="X53" s="48"/>
      <c r="Y53" s="48"/>
      <c r="Z53" s="48"/>
    </row>
    <row r="54" ht="15.75" customHeight="1">
      <c r="A54" s="98" t="s">
        <v>133</v>
      </c>
      <c r="B54" s="99" t="s">
        <v>495</v>
      </c>
      <c r="C54" s="27" t="s">
        <v>131</v>
      </c>
      <c r="D54" s="28" t="s">
        <v>132</v>
      </c>
      <c r="E54" s="101"/>
      <c r="F54" s="102" t="s">
        <v>485</v>
      </c>
      <c r="G54" s="92" t="s">
        <v>496</v>
      </c>
      <c r="H54" s="101" t="s">
        <v>634</v>
      </c>
      <c r="I54" s="103">
        <v>0.4</v>
      </c>
      <c r="J54" s="101" t="s">
        <v>488</v>
      </c>
      <c r="K54" s="101" t="s">
        <v>592</v>
      </c>
      <c r="L54" s="101" t="s">
        <v>540</v>
      </c>
      <c r="M54" s="103">
        <v>1.0</v>
      </c>
      <c r="N54" s="94" t="s">
        <v>635</v>
      </c>
      <c r="O54" s="104" t="s">
        <v>636</v>
      </c>
      <c r="P54" s="103">
        <v>0.6</v>
      </c>
      <c r="Q54" s="96" t="s">
        <v>203</v>
      </c>
      <c r="R54" s="30" t="s">
        <v>492</v>
      </c>
      <c r="S54" s="30" t="s">
        <v>637</v>
      </c>
      <c r="T54" s="97" t="s">
        <v>494</v>
      </c>
      <c r="U54" s="48"/>
      <c r="V54" s="48"/>
      <c r="W54" s="48"/>
      <c r="X54" s="48"/>
      <c r="Y54" s="48"/>
      <c r="Z54" s="48"/>
    </row>
    <row r="55" ht="15.75" customHeight="1">
      <c r="A55" s="97" t="s">
        <v>135</v>
      </c>
      <c r="B55" s="44" t="s">
        <v>638</v>
      </c>
      <c r="C55" s="27" t="s">
        <v>26</v>
      </c>
      <c r="D55" s="28" t="s">
        <v>134</v>
      </c>
      <c r="E55" s="101" t="s">
        <v>485</v>
      </c>
      <c r="F55" s="102"/>
      <c r="G55" s="92" t="s">
        <v>496</v>
      </c>
      <c r="H55" s="101" t="s">
        <v>487</v>
      </c>
      <c r="I55" s="103">
        <v>0.4</v>
      </c>
      <c r="J55" s="101" t="s">
        <v>488</v>
      </c>
      <c r="K55" s="101" t="s">
        <v>639</v>
      </c>
      <c r="L55" s="101" t="s">
        <v>604</v>
      </c>
      <c r="M55" s="103">
        <v>0.48</v>
      </c>
      <c r="N55" s="94" t="s">
        <v>440</v>
      </c>
      <c r="O55" s="104" t="s">
        <v>190</v>
      </c>
      <c r="P55" s="103">
        <v>0.6</v>
      </c>
      <c r="Q55" s="96" t="s">
        <v>190</v>
      </c>
      <c r="R55" s="30" t="s">
        <v>492</v>
      </c>
      <c r="S55" s="30" t="s">
        <v>640</v>
      </c>
      <c r="T55" s="97" t="s">
        <v>494</v>
      </c>
      <c r="U55" s="48"/>
      <c r="V55" s="48"/>
      <c r="W55" s="48"/>
      <c r="X55" s="48"/>
      <c r="Y55" s="48"/>
      <c r="Z55" s="48"/>
    </row>
    <row r="56" ht="15.75" customHeight="1">
      <c r="A56" s="97" t="s">
        <v>136</v>
      </c>
      <c r="B56" s="44" t="s">
        <v>641</v>
      </c>
      <c r="C56" s="27" t="s">
        <v>26</v>
      </c>
      <c r="D56" s="28" t="s">
        <v>134</v>
      </c>
      <c r="E56" s="101"/>
      <c r="F56" s="102" t="s">
        <v>485</v>
      </c>
      <c r="G56" s="101" t="s">
        <v>511</v>
      </c>
      <c r="H56" s="101" t="s">
        <v>487</v>
      </c>
      <c r="I56" s="103">
        <v>0.25</v>
      </c>
      <c r="J56" s="101" t="s">
        <v>602</v>
      </c>
      <c r="K56" s="101" t="s">
        <v>642</v>
      </c>
      <c r="L56" s="101" t="s">
        <v>643</v>
      </c>
      <c r="M56" s="103">
        <v>0.48</v>
      </c>
      <c r="N56" s="94" t="s">
        <v>440</v>
      </c>
      <c r="O56" s="104" t="s">
        <v>190</v>
      </c>
      <c r="P56" s="103">
        <v>0.45</v>
      </c>
      <c r="Q56" s="96" t="s">
        <v>190</v>
      </c>
      <c r="R56" s="30" t="s">
        <v>492</v>
      </c>
      <c r="S56" s="30" t="s">
        <v>644</v>
      </c>
      <c r="T56" s="97" t="s">
        <v>494</v>
      </c>
      <c r="U56" s="48"/>
      <c r="V56" s="48"/>
      <c r="W56" s="48"/>
      <c r="X56" s="48"/>
      <c r="Y56" s="48"/>
      <c r="Z56" s="48"/>
    </row>
    <row r="57" ht="15.75" customHeight="1">
      <c r="A57" s="97" t="s">
        <v>138</v>
      </c>
      <c r="B57" s="44" t="s">
        <v>645</v>
      </c>
      <c r="C57" s="27" t="s">
        <v>58</v>
      </c>
      <c r="D57" s="28" t="s">
        <v>137</v>
      </c>
      <c r="E57" s="101"/>
      <c r="F57" s="102" t="s">
        <v>485</v>
      </c>
      <c r="G57" s="101" t="s">
        <v>511</v>
      </c>
      <c r="H57" s="101" t="s">
        <v>528</v>
      </c>
      <c r="I57" s="103">
        <v>0.25</v>
      </c>
      <c r="J57" s="101" t="s">
        <v>550</v>
      </c>
      <c r="K57" s="101" t="s">
        <v>646</v>
      </c>
      <c r="L57" s="101" t="s">
        <v>552</v>
      </c>
      <c r="M57" s="103">
        <v>1.0</v>
      </c>
      <c r="N57" s="94" t="s">
        <v>257</v>
      </c>
      <c r="O57" s="104" t="s">
        <v>258</v>
      </c>
      <c r="P57" s="103">
        <v>0.75</v>
      </c>
      <c r="Q57" s="96" t="s">
        <v>203</v>
      </c>
      <c r="R57" s="30" t="s">
        <v>492</v>
      </c>
      <c r="S57" s="30" t="s">
        <v>647</v>
      </c>
      <c r="T57" s="97" t="s">
        <v>494</v>
      </c>
      <c r="U57" s="48"/>
      <c r="V57" s="48"/>
      <c r="W57" s="48"/>
      <c r="X57" s="48"/>
      <c r="Y57" s="48"/>
      <c r="Z57" s="48"/>
    </row>
    <row r="58" ht="15.75" customHeight="1">
      <c r="A58" s="98" t="s">
        <v>141</v>
      </c>
      <c r="B58" s="99" t="s">
        <v>495</v>
      </c>
      <c r="C58" s="27" t="s">
        <v>58</v>
      </c>
      <c r="D58" s="28" t="s">
        <v>140</v>
      </c>
      <c r="E58" s="101"/>
      <c r="F58" s="102" t="s">
        <v>485</v>
      </c>
      <c r="G58" s="101" t="s">
        <v>511</v>
      </c>
      <c r="H58" s="101" t="s">
        <v>528</v>
      </c>
      <c r="I58" s="103">
        <v>0.25</v>
      </c>
      <c r="J58" s="101" t="s">
        <v>550</v>
      </c>
      <c r="K58" s="101" t="s">
        <v>646</v>
      </c>
      <c r="L58" s="101" t="s">
        <v>552</v>
      </c>
      <c r="M58" s="103">
        <v>1.0</v>
      </c>
      <c r="N58" s="94" t="s">
        <v>257</v>
      </c>
      <c r="O58" s="104" t="s">
        <v>190</v>
      </c>
      <c r="P58" s="103">
        <f>(80%-(80%*I58))</f>
        <v>0.6</v>
      </c>
      <c r="Q58" s="96" t="s">
        <v>203</v>
      </c>
      <c r="R58" s="30" t="s">
        <v>492</v>
      </c>
      <c r="S58" s="30" t="s">
        <v>648</v>
      </c>
      <c r="T58" s="97" t="s">
        <v>494</v>
      </c>
      <c r="U58" s="48"/>
      <c r="V58" s="48"/>
      <c r="W58" s="48"/>
      <c r="X58" s="48"/>
      <c r="Y58" s="48"/>
      <c r="Z58" s="48"/>
    </row>
    <row r="59" ht="15.75" customHeight="1">
      <c r="A59" s="98" t="s">
        <v>145</v>
      </c>
      <c r="B59" s="99" t="s">
        <v>495</v>
      </c>
      <c r="C59" s="27" t="s">
        <v>143</v>
      </c>
      <c r="D59" s="28" t="s">
        <v>144</v>
      </c>
      <c r="E59" s="101" t="s">
        <v>485</v>
      </c>
      <c r="F59" s="102"/>
      <c r="G59" s="92" t="s">
        <v>496</v>
      </c>
      <c r="H59" s="101" t="s">
        <v>649</v>
      </c>
      <c r="I59" s="103">
        <v>0.4</v>
      </c>
      <c r="J59" s="101" t="s">
        <v>602</v>
      </c>
      <c r="K59" s="101" t="s">
        <v>650</v>
      </c>
      <c r="L59" s="101" t="s">
        <v>546</v>
      </c>
      <c r="M59" s="103">
        <f>(80%-(80%*I59))</f>
        <v>0.48</v>
      </c>
      <c r="N59" s="94" t="s">
        <v>440</v>
      </c>
      <c r="O59" s="104" t="s">
        <v>190</v>
      </c>
      <c r="P59" s="103">
        <v>0.6</v>
      </c>
      <c r="Q59" s="96" t="s">
        <v>190</v>
      </c>
      <c r="R59" s="30" t="s">
        <v>492</v>
      </c>
      <c r="S59" s="30" t="s">
        <v>651</v>
      </c>
      <c r="T59" s="97" t="s">
        <v>494</v>
      </c>
      <c r="U59" s="48"/>
      <c r="V59" s="48"/>
      <c r="W59" s="48"/>
      <c r="X59" s="48"/>
      <c r="Y59" s="48"/>
      <c r="Z59" s="48"/>
    </row>
    <row r="60" ht="15.75" customHeight="1">
      <c r="A60" s="97" t="s">
        <v>146</v>
      </c>
      <c r="B60" s="44" t="s">
        <v>652</v>
      </c>
      <c r="C60" s="27" t="s">
        <v>58</v>
      </c>
      <c r="D60" s="28" t="s">
        <v>59</v>
      </c>
      <c r="E60" s="101"/>
      <c r="F60" s="102" t="s">
        <v>485</v>
      </c>
      <c r="G60" s="92" t="s">
        <v>496</v>
      </c>
      <c r="H60" s="101" t="s">
        <v>535</v>
      </c>
      <c r="I60" s="103">
        <v>0.4</v>
      </c>
      <c r="J60" s="101" t="s">
        <v>529</v>
      </c>
      <c r="K60" s="101" t="s">
        <v>530</v>
      </c>
      <c r="L60" s="101" t="s">
        <v>531</v>
      </c>
      <c r="M60" s="103">
        <v>1.0</v>
      </c>
      <c r="N60" s="94" t="s">
        <v>554</v>
      </c>
      <c r="O60" s="104" t="s">
        <v>653</v>
      </c>
      <c r="P60" s="103">
        <f>(100%-(100%*I60))</f>
        <v>0.6</v>
      </c>
      <c r="Q60" s="30" t="s">
        <v>203</v>
      </c>
      <c r="R60" s="30" t="s">
        <v>492</v>
      </c>
      <c r="S60" s="30" t="s">
        <v>654</v>
      </c>
      <c r="T60" s="97" t="s">
        <v>494</v>
      </c>
      <c r="U60" s="48"/>
      <c r="V60" s="48"/>
      <c r="W60" s="48"/>
      <c r="X60" s="48"/>
      <c r="Y60" s="48"/>
      <c r="Z60" s="48"/>
    </row>
    <row r="61" ht="15.75" customHeight="1">
      <c r="A61" s="97" t="s">
        <v>148</v>
      </c>
      <c r="B61" s="44" t="s">
        <v>655</v>
      </c>
      <c r="C61" s="27" t="s">
        <v>26</v>
      </c>
      <c r="D61" s="28" t="s">
        <v>147</v>
      </c>
      <c r="E61" s="101"/>
      <c r="F61" s="102" t="s">
        <v>502</v>
      </c>
      <c r="G61" s="92" t="s">
        <v>496</v>
      </c>
      <c r="H61" s="101" t="s">
        <v>545</v>
      </c>
      <c r="I61" s="103">
        <v>0.4</v>
      </c>
      <c r="J61" s="101" t="s">
        <v>538</v>
      </c>
      <c r="K61" s="101" t="s">
        <v>539</v>
      </c>
      <c r="L61" s="101" t="s">
        <v>656</v>
      </c>
      <c r="M61" s="101" t="s">
        <v>420</v>
      </c>
      <c r="N61" s="108">
        <v>0.6</v>
      </c>
      <c r="O61" s="109" t="s">
        <v>584</v>
      </c>
      <c r="P61" s="103">
        <f t="shared" ref="P61:P62" si="4">(40%-(40%*I61))</f>
        <v>0.24</v>
      </c>
      <c r="Q61" s="96" t="s">
        <v>190</v>
      </c>
      <c r="R61" s="30" t="s">
        <v>492</v>
      </c>
      <c r="S61" s="30" t="s">
        <v>657</v>
      </c>
      <c r="T61" s="97" t="s">
        <v>494</v>
      </c>
      <c r="U61" s="48"/>
      <c r="V61" s="48"/>
      <c r="W61" s="48"/>
      <c r="X61" s="48"/>
      <c r="Y61" s="48"/>
      <c r="Z61" s="48"/>
    </row>
    <row r="62" ht="15.75" customHeight="1">
      <c r="A62" s="98" t="s">
        <v>149</v>
      </c>
      <c r="B62" s="99" t="s">
        <v>495</v>
      </c>
      <c r="C62" s="27" t="s">
        <v>26</v>
      </c>
      <c r="D62" s="28" t="s">
        <v>147</v>
      </c>
      <c r="E62" s="101"/>
      <c r="F62" s="102" t="s">
        <v>502</v>
      </c>
      <c r="G62" s="92" t="s">
        <v>496</v>
      </c>
      <c r="H62" s="101" t="s">
        <v>545</v>
      </c>
      <c r="I62" s="103">
        <v>0.4</v>
      </c>
      <c r="J62" s="101" t="s">
        <v>658</v>
      </c>
      <c r="K62" s="101" t="s">
        <v>539</v>
      </c>
      <c r="L62" s="101" t="s">
        <v>656</v>
      </c>
      <c r="M62" s="101" t="s">
        <v>659</v>
      </c>
      <c r="N62" s="108">
        <v>0.4</v>
      </c>
      <c r="O62" s="109" t="s">
        <v>584</v>
      </c>
      <c r="P62" s="103">
        <f t="shared" si="4"/>
        <v>0.24</v>
      </c>
      <c r="Q62" s="96" t="s">
        <v>190</v>
      </c>
      <c r="R62" s="30" t="s">
        <v>492</v>
      </c>
      <c r="S62" s="30" t="s">
        <v>660</v>
      </c>
      <c r="T62" s="97" t="s">
        <v>494</v>
      </c>
      <c r="U62" s="48"/>
      <c r="V62" s="48"/>
      <c r="W62" s="48"/>
      <c r="X62" s="48"/>
      <c r="Y62" s="48"/>
      <c r="Z62" s="48"/>
    </row>
    <row r="63" ht="15.75" customHeight="1">
      <c r="A63" s="97" t="s">
        <v>151</v>
      </c>
      <c r="B63" s="44" t="s">
        <v>661</v>
      </c>
      <c r="C63" s="27" t="s">
        <v>62</v>
      </c>
      <c r="D63" s="28" t="s">
        <v>150</v>
      </c>
      <c r="E63" s="101"/>
      <c r="F63" s="102" t="s">
        <v>502</v>
      </c>
      <c r="G63" s="92" t="s">
        <v>496</v>
      </c>
      <c r="H63" s="101" t="s">
        <v>545</v>
      </c>
      <c r="I63" s="103">
        <v>0.4</v>
      </c>
      <c r="J63" s="101" t="s">
        <v>488</v>
      </c>
      <c r="K63" s="101" t="s">
        <v>519</v>
      </c>
      <c r="L63" s="101" t="s">
        <v>546</v>
      </c>
      <c r="M63" s="101" t="s">
        <v>433</v>
      </c>
      <c r="N63" s="108">
        <v>0.8</v>
      </c>
      <c r="O63" s="109" t="s">
        <v>454</v>
      </c>
      <c r="P63" s="103">
        <f>(40%-(40%*40%))</f>
        <v>0.24</v>
      </c>
      <c r="Q63" s="96" t="s">
        <v>203</v>
      </c>
      <c r="R63" s="30" t="s">
        <v>492</v>
      </c>
      <c r="S63" s="116" t="s">
        <v>662</v>
      </c>
      <c r="T63" s="110" t="s">
        <v>549</v>
      </c>
      <c r="U63" s="48"/>
      <c r="V63" s="48"/>
      <c r="W63" s="48"/>
      <c r="X63" s="48"/>
      <c r="Y63" s="48"/>
      <c r="Z63" s="48"/>
    </row>
    <row r="64" ht="15.75" customHeight="1">
      <c r="A64" s="97" t="s">
        <v>152</v>
      </c>
      <c r="B64" s="44" t="s">
        <v>663</v>
      </c>
      <c r="C64" s="27" t="s">
        <v>62</v>
      </c>
      <c r="D64" s="28" t="s">
        <v>150</v>
      </c>
      <c r="E64" s="101"/>
      <c r="F64" s="102" t="s">
        <v>485</v>
      </c>
      <c r="G64" s="92" t="s">
        <v>496</v>
      </c>
      <c r="H64" s="101" t="s">
        <v>545</v>
      </c>
      <c r="I64" s="103">
        <v>0.4</v>
      </c>
      <c r="J64" s="101" t="s">
        <v>488</v>
      </c>
      <c r="K64" s="101" t="s">
        <v>489</v>
      </c>
      <c r="L64" s="101" t="s">
        <v>546</v>
      </c>
      <c r="M64" s="101" t="s">
        <v>433</v>
      </c>
      <c r="N64" s="108">
        <v>0.8</v>
      </c>
      <c r="O64" s="109" t="s">
        <v>664</v>
      </c>
      <c r="P64" s="103">
        <f>(P63-(P63*40%))</f>
        <v>0.144</v>
      </c>
      <c r="Q64" s="96" t="s">
        <v>203</v>
      </c>
      <c r="R64" s="30" t="s">
        <v>541</v>
      </c>
      <c r="S64" s="30" t="s">
        <v>665</v>
      </c>
      <c r="T64" s="110" t="s">
        <v>549</v>
      </c>
      <c r="U64" s="48"/>
      <c r="V64" s="48"/>
      <c r="W64" s="48"/>
      <c r="X64" s="48"/>
      <c r="Y64" s="48"/>
      <c r="Z64" s="48"/>
    </row>
    <row r="65" ht="15.75" customHeight="1">
      <c r="A65" s="97" t="s">
        <v>153</v>
      </c>
      <c r="B65" s="44" t="s">
        <v>666</v>
      </c>
      <c r="C65" s="27" t="s">
        <v>31</v>
      </c>
      <c r="D65" s="28" t="s">
        <v>32</v>
      </c>
      <c r="E65" s="101"/>
      <c r="F65" s="102" t="s">
        <v>502</v>
      </c>
      <c r="G65" s="92" t="s">
        <v>496</v>
      </c>
      <c r="H65" s="101" t="s">
        <v>667</v>
      </c>
      <c r="I65" s="103">
        <v>0.5</v>
      </c>
      <c r="J65" s="101" t="s">
        <v>488</v>
      </c>
      <c r="K65" s="101" t="s">
        <v>519</v>
      </c>
      <c r="L65" s="101" t="s">
        <v>546</v>
      </c>
      <c r="M65" s="101" t="s">
        <v>420</v>
      </c>
      <c r="N65" s="108">
        <v>0.6</v>
      </c>
      <c r="O65" s="109" t="s">
        <v>190</v>
      </c>
      <c r="P65" s="103">
        <f>(80%-(80%*I65))</f>
        <v>0.4</v>
      </c>
      <c r="Q65" s="96" t="s">
        <v>190</v>
      </c>
      <c r="R65" s="30" t="s">
        <v>492</v>
      </c>
      <c r="S65" s="30" t="s">
        <v>668</v>
      </c>
      <c r="T65" s="97" t="s">
        <v>494</v>
      </c>
      <c r="U65" s="48"/>
      <c r="V65" s="48"/>
      <c r="W65" s="48"/>
      <c r="X65" s="48"/>
      <c r="Y65" s="48"/>
      <c r="Z65" s="48"/>
    </row>
    <row r="66" ht="15.75" customHeight="1">
      <c r="A66" s="97" t="s">
        <v>154</v>
      </c>
      <c r="B66" s="44" t="s">
        <v>669</v>
      </c>
      <c r="C66" s="27" t="s">
        <v>31</v>
      </c>
      <c r="D66" s="28" t="s">
        <v>32</v>
      </c>
      <c r="E66" s="101"/>
      <c r="F66" s="102" t="s">
        <v>502</v>
      </c>
      <c r="G66" s="92" t="s">
        <v>496</v>
      </c>
      <c r="H66" s="101" t="s">
        <v>545</v>
      </c>
      <c r="I66" s="103">
        <v>0.4</v>
      </c>
      <c r="J66" s="101" t="s">
        <v>488</v>
      </c>
      <c r="K66" s="101" t="s">
        <v>670</v>
      </c>
      <c r="L66" s="101" t="s">
        <v>546</v>
      </c>
      <c r="M66" s="101" t="s">
        <v>420</v>
      </c>
      <c r="N66" s="108">
        <v>0.6</v>
      </c>
      <c r="O66" s="109" t="s">
        <v>454</v>
      </c>
      <c r="P66" s="103">
        <f>(P65-(P65*I66))</f>
        <v>0.24</v>
      </c>
      <c r="Q66" s="96" t="s">
        <v>190</v>
      </c>
      <c r="R66" s="30" t="s">
        <v>541</v>
      </c>
      <c r="S66" s="30" t="s">
        <v>671</v>
      </c>
      <c r="T66" s="97" t="s">
        <v>494</v>
      </c>
      <c r="U66" s="48"/>
      <c r="V66" s="48"/>
      <c r="W66" s="48"/>
      <c r="X66" s="48"/>
      <c r="Y66" s="48"/>
      <c r="Z66" s="48"/>
    </row>
    <row r="67" ht="15.75" customHeight="1">
      <c r="A67" s="97" t="s">
        <v>156</v>
      </c>
      <c r="B67" s="44" t="s">
        <v>672</v>
      </c>
      <c r="C67" s="28" t="s">
        <v>58</v>
      </c>
      <c r="D67" s="28" t="s">
        <v>155</v>
      </c>
      <c r="E67" s="117"/>
      <c r="F67" s="28" t="s">
        <v>485</v>
      </c>
      <c r="G67" s="101" t="s">
        <v>673</v>
      </c>
      <c r="H67" s="102" t="s">
        <v>674</v>
      </c>
      <c r="I67" s="93">
        <v>0.3</v>
      </c>
      <c r="J67" s="101" t="s">
        <v>488</v>
      </c>
      <c r="K67" s="101" t="s">
        <v>519</v>
      </c>
      <c r="L67" s="101" t="s">
        <v>490</v>
      </c>
      <c r="M67" s="101" t="s">
        <v>257</v>
      </c>
      <c r="N67" s="103">
        <v>1.0</v>
      </c>
      <c r="O67" s="118" t="s">
        <v>454</v>
      </c>
      <c r="P67" s="108">
        <v>0.36</v>
      </c>
      <c r="Q67" s="104" t="s">
        <v>203</v>
      </c>
      <c r="R67" s="101" t="s">
        <v>675</v>
      </c>
      <c r="S67" s="96" t="s">
        <v>676</v>
      </c>
      <c r="T67" s="30" t="s">
        <v>494</v>
      </c>
      <c r="U67" s="48"/>
      <c r="V67" s="48"/>
      <c r="W67" s="48"/>
      <c r="X67" s="48"/>
      <c r="Y67" s="48"/>
      <c r="Z67" s="48"/>
    </row>
    <row r="68" ht="15.75" customHeight="1">
      <c r="A68" s="98" t="s">
        <v>158</v>
      </c>
      <c r="B68" s="99" t="s">
        <v>495</v>
      </c>
      <c r="C68" s="27" t="s">
        <v>111</v>
      </c>
      <c r="D68" s="28" t="s">
        <v>157</v>
      </c>
      <c r="E68" s="101"/>
      <c r="F68" s="102"/>
      <c r="G68" s="92"/>
      <c r="H68" s="101"/>
      <c r="I68" s="103"/>
      <c r="J68" s="101"/>
      <c r="K68" s="101"/>
      <c r="L68" s="101"/>
      <c r="M68" s="101"/>
      <c r="N68" s="108"/>
      <c r="O68" s="109"/>
      <c r="P68" s="103"/>
      <c r="Q68" s="96" t="s">
        <v>184</v>
      </c>
      <c r="R68" s="30"/>
      <c r="S68" s="99" t="s">
        <v>506</v>
      </c>
      <c r="T68" s="97"/>
      <c r="U68" s="48"/>
      <c r="V68" s="48"/>
      <c r="W68" s="48"/>
      <c r="X68" s="48"/>
      <c r="Y68" s="48"/>
      <c r="Z68" s="48"/>
    </row>
    <row r="69" ht="45.0" customHeight="1">
      <c r="A69" s="97" t="s">
        <v>160</v>
      </c>
      <c r="B69" s="44" t="s">
        <v>677</v>
      </c>
      <c r="C69" s="27" t="s">
        <v>159</v>
      </c>
      <c r="D69" s="28" t="s">
        <v>159</v>
      </c>
      <c r="E69" s="101"/>
      <c r="F69" s="102" t="s">
        <v>502</v>
      </c>
      <c r="G69" s="92" t="s">
        <v>496</v>
      </c>
      <c r="H69" s="101" t="s">
        <v>545</v>
      </c>
      <c r="I69" s="103">
        <v>0.4</v>
      </c>
      <c r="J69" s="101" t="s">
        <v>488</v>
      </c>
      <c r="K69" s="101" t="s">
        <v>670</v>
      </c>
      <c r="L69" s="101" t="s">
        <v>546</v>
      </c>
      <c r="M69" s="101" t="s">
        <v>420</v>
      </c>
      <c r="N69" s="108">
        <v>0.6</v>
      </c>
      <c r="O69" s="109" t="s">
        <v>454</v>
      </c>
      <c r="P69" s="103">
        <f>(80%-(80%*I69))</f>
        <v>0.48</v>
      </c>
      <c r="Q69" s="96" t="s">
        <v>190</v>
      </c>
      <c r="R69" s="30" t="s">
        <v>541</v>
      </c>
      <c r="S69" s="30" t="s">
        <v>678</v>
      </c>
      <c r="T69" s="97" t="s">
        <v>494</v>
      </c>
      <c r="U69" s="48"/>
      <c r="V69" s="48"/>
      <c r="W69" s="48"/>
      <c r="X69" s="48"/>
      <c r="Y69" s="48"/>
      <c r="Z69" s="48"/>
    </row>
    <row r="70" ht="15.75" customHeight="1">
      <c r="A70" s="97" t="s">
        <v>162</v>
      </c>
      <c r="B70" s="44" t="s">
        <v>679</v>
      </c>
      <c r="C70" s="27" t="s">
        <v>159</v>
      </c>
      <c r="D70" s="28" t="s">
        <v>161</v>
      </c>
      <c r="E70" s="101"/>
      <c r="F70" s="102" t="s">
        <v>485</v>
      </c>
      <c r="G70" s="92" t="s">
        <v>496</v>
      </c>
      <c r="H70" s="101" t="s">
        <v>487</v>
      </c>
      <c r="I70" s="103">
        <v>0.4</v>
      </c>
      <c r="J70" s="101" t="s">
        <v>680</v>
      </c>
      <c r="K70" s="101" t="s">
        <v>603</v>
      </c>
      <c r="L70" s="101" t="s">
        <v>604</v>
      </c>
      <c r="M70" s="101">
        <v>0.8</v>
      </c>
      <c r="N70" s="108" t="s">
        <v>257</v>
      </c>
      <c r="O70" s="109" t="s">
        <v>190</v>
      </c>
      <c r="P70" s="103">
        <v>0.48</v>
      </c>
      <c r="Q70" s="96" t="s">
        <v>203</v>
      </c>
      <c r="R70" s="30" t="s">
        <v>541</v>
      </c>
      <c r="S70" s="30" t="s">
        <v>681</v>
      </c>
      <c r="T70" s="97" t="s">
        <v>682</v>
      </c>
      <c r="U70" s="48"/>
      <c r="V70" s="48"/>
      <c r="W70" s="48"/>
      <c r="X70" s="48"/>
      <c r="Y70" s="48"/>
      <c r="Z70" s="48"/>
    </row>
    <row r="71" ht="15.75" customHeight="1">
      <c r="A71" s="97" t="s">
        <v>163</v>
      </c>
      <c r="B71" s="44" t="s">
        <v>683</v>
      </c>
      <c r="C71" s="27" t="s">
        <v>159</v>
      </c>
      <c r="D71" s="28" t="s">
        <v>161</v>
      </c>
      <c r="E71" s="101"/>
      <c r="F71" s="102" t="s">
        <v>485</v>
      </c>
      <c r="G71" s="92" t="s">
        <v>496</v>
      </c>
      <c r="H71" s="101" t="s">
        <v>487</v>
      </c>
      <c r="I71" s="103">
        <v>0.4</v>
      </c>
      <c r="J71" s="101" t="s">
        <v>680</v>
      </c>
      <c r="K71" s="101" t="s">
        <v>603</v>
      </c>
      <c r="L71" s="101" t="s">
        <v>604</v>
      </c>
      <c r="M71" s="101">
        <v>0.8</v>
      </c>
      <c r="N71" s="108" t="s">
        <v>257</v>
      </c>
      <c r="O71" s="109" t="s">
        <v>190</v>
      </c>
      <c r="P71" s="103">
        <v>0.48</v>
      </c>
      <c r="Q71" s="96" t="s">
        <v>203</v>
      </c>
      <c r="R71" s="30" t="s">
        <v>541</v>
      </c>
      <c r="S71" s="30" t="s">
        <v>684</v>
      </c>
      <c r="T71" s="110" t="s">
        <v>549</v>
      </c>
      <c r="U71" s="48"/>
      <c r="V71" s="48"/>
      <c r="W71" s="48"/>
      <c r="X71" s="48"/>
      <c r="Y71" s="48"/>
      <c r="Z71" s="48"/>
    </row>
    <row r="72" ht="15.75" customHeight="1">
      <c r="A72" s="97"/>
      <c r="B72" s="44"/>
      <c r="C72" s="27"/>
      <c r="D72" s="28"/>
      <c r="E72" s="101"/>
      <c r="F72" s="102"/>
      <c r="G72" s="92"/>
      <c r="H72" s="101"/>
      <c r="I72" s="103"/>
      <c r="J72" s="101"/>
      <c r="K72" s="101"/>
      <c r="L72" s="101"/>
      <c r="M72" s="101"/>
      <c r="N72" s="119"/>
      <c r="O72" s="109"/>
      <c r="P72" s="103"/>
      <c r="Q72" s="96"/>
      <c r="R72" s="30"/>
      <c r="S72" s="30"/>
      <c r="T72" s="97"/>
      <c r="U72" s="48"/>
      <c r="V72" s="48"/>
      <c r="W72" s="48"/>
      <c r="X72" s="48"/>
      <c r="Y72" s="48"/>
      <c r="Z72" s="48"/>
    </row>
    <row r="73" ht="15.75" customHeight="1">
      <c r="A73" s="97"/>
      <c r="B73" s="44"/>
      <c r="C73" s="27"/>
      <c r="D73" s="28"/>
      <c r="E73" s="101"/>
      <c r="F73" s="102"/>
      <c r="G73" s="92"/>
      <c r="H73" s="101"/>
      <c r="I73" s="103"/>
      <c r="J73" s="101"/>
      <c r="K73" s="101"/>
      <c r="L73" s="101"/>
      <c r="M73" s="101"/>
      <c r="N73" s="119"/>
      <c r="O73" s="109"/>
      <c r="P73" s="103"/>
      <c r="Q73" s="96"/>
      <c r="R73" s="30"/>
      <c r="S73" s="30"/>
      <c r="T73" s="97"/>
      <c r="U73" s="48"/>
      <c r="V73" s="48"/>
      <c r="W73" s="48"/>
      <c r="X73" s="48"/>
      <c r="Y73" s="48"/>
      <c r="Z73" s="48"/>
    </row>
    <row r="74" ht="15.75" customHeight="1">
      <c r="A74" s="97"/>
      <c r="B74" s="44"/>
      <c r="C74" s="27"/>
      <c r="D74" s="28"/>
      <c r="E74" s="101"/>
      <c r="F74" s="102"/>
      <c r="G74" s="92"/>
      <c r="H74" s="101"/>
      <c r="I74" s="103"/>
      <c r="J74" s="101"/>
      <c r="K74" s="101"/>
      <c r="L74" s="101"/>
      <c r="M74" s="101"/>
      <c r="N74" s="119"/>
      <c r="O74" s="109"/>
      <c r="P74" s="103"/>
      <c r="Q74" s="96"/>
      <c r="R74" s="30"/>
      <c r="S74" s="30"/>
      <c r="T74" s="97"/>
      <c r="U74" s="48"/>
      <c r="V74" s="48"/>
      <c r="W74" s="48"/>
      <c r="X74" s="48"/>
      <c r="Y74" s="48"/>
      <c r="Z74" s="48"/>
    </row>
    <row r="75" ht="15.75" customHeight="1">
      <c r="A75" s="97"/>
      <c r="B75" s="44"/>
      <c r="C75" s="27"/>
      <c r="D75" s="28"/>
      <c r="E75" s="101"/>
      <c r="F75" s="102"/>
      <c r="G75" s="92"/>
      <c r="H75" s="101"/>
      <c r="I75" s="103"/>
      <c r="J75" s="101"/>
      <c r="K75" s="101"/>
      <c r="L75" s="101"/>
      <c r="M75" s="101"/>
      <c r="N75" s="119"/>
      <c r="O75" s="109"/>
      <c r="P75" s="103"/>
      <c r="Q75" s="96"/>
      <c r="R75" s="30"/>
      <c r="S75" s="30"/>
      <c r="T75" s="97"/>
      <c r="U75" s="48"/>
      <c r="V75" s="48"/>
      <c r="W75" s="48"/>
      <c r="X75" s="48"/>
      <c r="Y75" s="48"/>
      <c r="Z75" s="48"/>
    </row>
    <row r="76" ht="15.75" customHeight="1">
      <c r="A76" s="97"/>
      <c r="B76" s="44"/>
      <c r="C76" s="27"/>
      <c r="D76" s="28"/>
      <c r="E76" s="101"/>
      <c r="F76" s="102"/>
      <c r="G76" s="92"/>
      <c r="H76" s="101"/>
      <c r="I76" s="103"/>
      <c r="J76" s="101"/>
      <c r="K76" s="101"/>
      <c r="L76" s="101"/>
      <c r="M76" s="101"/>
      <c r="N76" s="119"/>
      <c r="O76" s="109"/>
      <c r="P76" s="103"/>
      <c r="Q76" s="96"/>
      <c r="R76" s="30"/>
      <c r="S76" s="30"/>
      <c r="T76" s="97"/>
      <c r="U76" s="48"/>
      <c r="V76" s="48"/>
      <c r="W76" s="48"/>
      <c r="X76" s="48"/>
      <c r="Y76" s="48"/>
      <c r="Z76" s="48"/>
    </row>
    <row r="77" ht="15.75" customHeight="1">
      <c r="A77" s="97"/>
      <c r="B77" s="44"/>
      <c r="C77" s="27"/>
      <c r="D77" s="28"/>
      <c r="E77" s="101"/>
      <c r="F77" s="102"/>
      <c r="G77" s="92"/>
      <c r="H77" s="101"/>
      <c r="I77" s="103"/>
      <c r="J77" s="101"/>
      <c r="K77" s="101"/>
      <c r="L77" s="101"/>
      <c r="M77" s="101"/>
      <c r="N77" s="119"/>
      <c r="O77" s="109"/>
      <c r="P77" s="103"/>
      <c r="Q77" s="96"/>
      <c r="R77" s="30"/>
      <c r="S77" s="30"/>
      <c r="T77" s="97"/>
      <c r="U77" s="48"/>
      <c r="V77" s="48"/>
      <c r="W77" s="48"/>
      <c r="X77" s="48"/>
      <c r="Y77" s="48"/>
      <c r="Z77" s="48"/>
    </row>
    <row r="78" ht="15.75" customHeight="1">
      <c r="A78" s="97"/>
      <c r="B78" s="44"/>
      <c r="C78" s="27"/>
      <c r="D78" s="28"/>
      <c r="E78" s="101"/>
      <c r="F78" s="102"/>
      <c r="G78" s="92"/>
      <c r="H78" s="101"/>
      <c r="I78" s="103"/>
      <c r="J78" s="101"/>
      <c r="K78" s="101"/>
      <c r="L78" s="101"/>
      <c r="M78" s="101"/>
      <c r="N78" s="119"/>
      <c r="O78" s="109"/>
      <c r="P78" s="103"/>
      <c r="Q78" s="96"/>
      <c r="R78" s="30"/>
      <c r="S78" s="30"/>
      <c r="T78" s="97"/>
      <c r="U78" s="48"/>
      <c r="V78" s="48"/>
      <c r="W78" s="48"/>
      <c r="X78" s="48"/>
      <c r="Y78" s="48"/>
      <c r="Z78" s="48"/>
    </row>
    <row r="79" ht="15.75" customHeight="1">
      <c r="A79" s="97"/>
      <c r="B79" s="44"/>
      <c r="C79" s="27"/>
      <c r="D79" s="28"/>
      <c r="E79" s="101"/>
      <c r="F79" s="102"/>
      <c r="G79" s="92"/>
      <c r="H79" s="101"/>
      <c r="I79" s="103"/>
      <c r="J79" s="101"/>
      <c r="K79" s="101"/>
      <c r="L79" s="101"/>
      <c r="M79" s="101"/>
      <c r="N79" s="119"/>
      <c r="O79" s="109"/>
      <c r="P79" s="103"/>
      <c r="Q79" s="96"/>
      <c r="R79" s="30"/>
      <c r="S79" s="30"/>
      <c r="T79" s="97"/>
      <c r="U79" s="48"/>
      <c r="V79" s="48"/>
      <c r="W79" s="48"/>
      <c r="X79" s="48"/>
      <c r="Y79" s="48"/>
      <c r="Z79" s="48"/>
    </row>
    <row r="80" ht="15.75" customHeight="1">
      <c r="A80" s="97"/>
      <c r="B80" s="44"/>
      <c r="C80" s="27"/>
      <c r="D80" s="28"/>
      <c r="E80" s="101"/>
      <c r="F80" s="102"/>
      <c r="G80" s="92"/>
      <c r="H80" s="101"/>
      <c r="I80" s="103"/>
      <c r="J80" s="101"/>
      <c r="K80" s="101"/>
      <c r="L80" s="101"/>
      <c r="M80" s="101"/>
      <c r="N80" s="119"/>
      <c r="O80" s="109"/>
      <c r="P80" s="103"/>
      <c r="Q80" s="96"/>
      <c r="R80" s="30"/>
      <c r="S80" s="30"/>
      <c r="T80" s="97"/>
      <c r="U80" s="48"/>
      <c r="V80" s="48"/>
      <c r="W80" s="48"/>
      <c r="X80" s="48"/>
      <c r="Y80" s="48"/>
      <c r="Z80" s="48"/>
    </row>
    <row r="81" ht="15.75" customHeight="1">
      <c r="A81" s="97"/>
      <c r="B81" s="44"/>
      <c r="C81" s="27"/>
      <c r="D81" s="28"/>
      <c r="E81" s="101"/>
      <c r="F81" s="102"/>
      <c r="G81" s="92"/>
      <c r="H81" s="101"/>
      <c r="I81" s="103"/>
      <c r="J81" s="101"/>
      <c r="K81" s="101"/>
      <c r="L81" s="101"/>
      <c r="M81" s="101"/>
      <c r="N81" s="119"/>
      <c r="O81" s="109"/>
      <c r="P81" s="103"/>
      <c r="Q81" s="96"/>
      <c r="R81" s="30"/>
      <c r="S81" s="30"/>
      <c r="T81" s="97"/>
      <c r="U81" s="48"/>
      <c r="V81" s="48"/>
      <c r="W81" s="48"/>
      <c r="X81" s="48"/>
      <c r="Y81" s="48"/>
      <c r="Z81" s="48"/>
    </row>
    <row r="82" ht="15.75" customHeight="1">
      <c r="A82" s="48"/>
      <c r="B82" s="48"/>
      <c r="C82" s="74"/>
      <c r="D82" s="48"/>
      <c r="E82" s="48"/>
      <c r="F82" s="48"/>
      <c r="G82" s="48"/>
      <c r="H82" s="48"/>
      <c r="I82" s="48"/>
      <c r="J82" s="48"/>
      <c r="K82" s="48"/>
      <c r="L82" s="48"/>
      <c r="M82" s="48"/>
      <c r="N82" s="48"/>
      <c r="O82" s="48"/>
      <c r="P82" s="48"/>
      <c r="Q82" s="48"/>
      <c r="R82" s="48"/>
      <c r="S82" s="48"/>
      <c r="T82" s="48"/>
      <c r="U82" s="48"/>
      <c r="V82" s="48"/>
      <c r="W82" s="48"/>
      <c r="X82" s="48"/>
      <c r="Y82" s="48"/>
      <c r="Z82" s="48"/>
    </row>
    <row r="83" ht="15.75" customHeight="1">
      <c r="A83" s="48"/>
      <c r="B83" s="48"/>
      <c r="C83" s="74"/>
      <c r="D83" s="48"/>
      <c r="E83" s="48"/>
      <c r="F83" s="48"/>
      <c r="G83" s="48"/>
      <c r="H83" s="48"/>
      <c r="I83" s="48"/>
      <c r="J83" s="48"/>
      <c r="K83" s="48"/>
      <c r="L83" s="48"/>
      <c r="M83" s="48"/>
      <c r="N83" s="48"/>
      <c r="O83" s="48"/>
      <c r="P83" s="48"/>
      <c r="Q83" s="48"/>
      <c r="R83" s="48"/>
      <c r="S83" s="48"/>
      <c r="T83" s="48"/>
      <c r="U83" s="48"/>
      <c r="V83" s="48"/>
      <c r="W83" s="48"/>
      <c r="X83" s="48"/>
      <c r="Y83" s="48"/>
      <c r="Z83" s="48"/>
    </row>
    <row r="84" ht="15.75" customHeight="1">
      <c r="A84" s="48"/>
      <c r="B84" s="48"/>
      <c r="C84" s="74"/>
      <c r="D84" s="48"/>
      <c r="E84" s="48"/>
      <c r="F84" s="48"/>
      <c r="G84" s="48"/>
      <c r="H84" s="48"/>
      <c r="I84" s="48"/>
      <c r="J84" s="48"/>
      <c r="K84" s="48"/>
      <c r="L84" s="48"/>
      <c r="M84" s="48"/>
      <c r="N84" s="48"/>
      <c r="O84" s="48"/>
      <c r="P84" s="48"/>
      <c r="Q84" s="48"/>
      <c r="R84" s="48"/>
      <c r="S84" s="48"/>
      <c r="T84" s="48"/>
      <c r="U84" s="48"/>
      <c r="V84" s="48"/>
      <c r="W84" s="48"/>
      <c r="X84" s="48"/>
      <c r="Y84" s="48"/>
      <c r="Z84" s="48"/>
    </row>
    <row r="85" ht="15.75" customHeight="1">
      <c r="A85" s="48"/>
      <c r="B85" s="48"/>
      <c r="C85" s="74"/>
      <c r="D85" s="48"/>
      <c r="E85" s="48"/>
      <c r="F85" s="48"/>
      <c r="G85" s="48"/>
      <c r="H85" s="48"/>
      <c r="I85" s="48"/>
      <c r="J85" s="48"/>
      <c r="K85" s="48"/>
      <c r="L85" s="48"/>
      <c r="M85" s="48"/>
      <c r="N85" s="48"/>
      <c r="O85" s="48"/>
      <c r="P85" s="48"/>
      <c r="Q85" s="48"/>
      <c r="R85" s="48"/>
      <c r="S85" s="48"/>
      <c r="T85" s="48"/>
      <c r="U85" s="48"/>
      <c r="V85" s="48"/>
      <c r="W85" s="48"/>
      <c r="X85" s="48"/>
      <c r="Y85" s="48"/>
      <c r="Z85" s="48"/>
    </row>
    <row r="86" ht="15.75" customHeight="1">
      <c r="A86" s="48"/>
      <c r="B86" s="48"/>
      <c r="C86" s="74"/>
      <c r="D86" s="48"/>
      <c r="E86" s="48"/>
      <c r="F86" s="48"/>
      <c r="G86" s="48"/>
      <c r="H86" s="48"/>
      <c r="I86" s="48"/>
      <c r="J86" s="48"/>
      <c r="K86" s="48"/>
      <c r="L86" s="48"/>
      <c r="M86" s="48"/>
      <c r="N86" s="48"/>
      <c r="O86" s="48"/>
      <c r="P86" s="48"/>
      <c r="Q86" s="48"/>
      <c r="R86" s="48"/>
      <c r="S86" s="48"/>
      <c r="T86" s="48"/>
      <c r="U86" s="48"/>
      <c r="V86" s="48"/>
      <c r="W86" s="48"/>
      <c r="X86" s="48"/>
      <c r="Y86" s="48"/>
      <c r="Z86" s="48"/>
    </row>
    <row r="87" ht="15.75" customHeight="1">
      <c r="A87" s="48"/>
      <c r="B87" s="48"/>
      <c r="C87" s="74"/>
      <c r="D87" s="48"/>
      <c r="E87" s="48"/>
      <c r="F87" s="48"/>
      <c r="G87" s="48"/>
      <c r="H87" s="48"/>
      <c r="I87" s="48"/>
      <c r="J87" s="48"/>
      <c r="K87" s="48"/>
      <c r="L87" s="48"/>
      <c r="M87" s="48"/>
      <c r="N87" s="48"/>
      <c r="O87" s="48"/>
      <c r="P87" s="48"/>
      <c r="Q87" s="48"/>
      <c r="R87" s="48"/>
      <c r="S87" s="48"/>
      <c r="T87" s="48"/>
      <c r="U87" s="48"/>
      <c r="V87" s="48"/>
      <c r="W87" s="48"/>
      <c r="X87" s="48"/>
      <c r="Y87" s="48"/>
      <c r="Z87" s="48"/>
    </row>
    <row r="88" ht="15.75" customHeight="1">
      <c r="A88" s="48"/>
      <c r="B88" s="48"/>
      <c r="C88" s="74"/>
      <c r="D88" s="48"/>
      <c r="E88" s="48"/>
      <c r="F88" s="48"/>
      <c r="G88" s="48"/>
      <c r="H88" s="48"/>
      <c r="I88" s="48"/>
      <c r="J88" s="48"/>
      <c r="K88" s="48"/>
      <c r="L88" s="48"/>
      <c r="M88" s="48"/>
      <c r="N88" s="48"/>
      <c r="O88" s="48"/>
      <c r="P88" s="48"/>
      <c r="Q88" s="48"/>
      <c r="R88" s="48"/>
      <c r="S88" s="48"/>
      <c r="T88" s="48"/>
      <c r="U88" s="48"/>
      <c r="V88" s="48"/>
      <c r="W88" s="48"/>
      <c r="X88" s="48"/>
      <c r="Y88" s="48"/>
      <c r="Z88" s="48"/>
    </row>
    <row r="89" ht="15.75" customHeight="1">
      <c r="A89" s="48"/>
      <c r="B89" s="48"/>
      <c r="C89" s="74"/>
      <c r="D89" s="48"/>
      <c r="E89" s="48"/>
      <c r="F89" s="48"/>
      <c r="G89" s="48"/>
      <c r="H89" s="48"/>
      <c r="I89" s="48"/>
      <c r="J89" s="48"/>
      <c r="K89" s="48"/>
      <c r="L89" s="48"/>
      <c r="M89" s="48"/>
      <c r="N89" s="48"/>
      <c r="O89" s="48"/>
      <c r="P89" s="48"/>
      <c r="Q89" s="48"/>
      <c r="R89" s="48"/>
      <c r="S89" s="48"/>
      <c r="T89" s="48"/>
      <c r="U89" s="48"/>
      <c r="V89" s="48"/>
      <c r="W89" s="48"/>
      <c r="X89" s="48"/>
      <c r="Y89" s="48"/>
      <c r="Z89" s="48"/>
    </row>
    <row r="90" ht="15.75" customHeight="1">
      <c r="A90" s="48"/>
      <c r="B90" s="48"/>
      <c r="C90" s="74"/>
      <c r="D90" s="48"/>
      <c r="E90" s="48"/>
      <c r="F90" s="48"/>
      <c r="G90" s="48"/>
      <c r="H90" s="48"/>
      <c r="I90" s="48"/>
      <c r="J90" s="48"/>
      <c r="K90" s="48"/>
      <c r="L90" s="48"/>
      <c r="M90" s="48"/>
      <c r="N90" s="48"/>
      <c r="O90" s="48"/>
      <c r="P90" s="48"/>
      <c r="Q90" s="48"/>
      <c r="R90" s="48"/>
      <c r="S90" s="48"/>
      <c r="T90" s="48"/>
      <c r="U90" s="48"/>
      <c r="V90" s="48"/>
      <c r="W90" s="48"/>
      <c r="X90" s="48"/>
      <c r="Y90" s="48"/>
      <c r="Z90" s="48"/>
    </row>
    <row r="91" ht="15.75" customHeight="1">
      <c r="A91" s="48"/>
      <c r="B91" s="48"/>
      <c r="C91" s="74"/>
      <c r="D91" s="48"/>
      <c r="E91" s="48"/>
      <c r="F91" s="48"/>
      <c r="G91" s="48"/>
      <c r="H91" s="48"/>
      <c r="I91" s="48"/>
      <c r="J91" s="48"/>
      <c r="K91" s="48"/>
      <c r="L91" s="48"/>
      <c r="M91" s="48"/>
      <c r="N91" s="48"/>
      <c r="O91" s="48"/>
      <c r="P91" s="48"/>
      <c r="Q91" s="48"/>
      <c r="R91" s="48"/>
      <c r="S91" s="48"/>
      <c r="T91" s="48"/>
      <c r="U91" s="48"/>
      <c r="V91" s="48"/>
      <c r="W91" s="48"/>
      <c r="X91" s="48"/>
      <c r="Y91" s="48"/>
      <c r="Z91" s="48"/>
    </row>
    <row r="92" ht="15.75" customHeight="1">
      <c r="A92" s="48"/>
      <c r="B92" s="48"/>
      <c r="C92" s="74"/>
      <c r="D92" s="48"/>
      <c r="E92" s="48"/>
      <c r="F92" s="48"/>
      <c r="G92" s="48"/>
      <c r="H92" s="48"/>
      <c r="I92" s="48"/>
      <c r="J92" s="48"/>
      <c r="K92" s="48"/>
      <c r="L92" s="48"/>
      <c r="M92" s="48"/>
      <c r="N92" s="48"/>
      <c r="O92" s="48"/>
      <c r="P92" s="48"/>
      <c r="Q92" s="48"/>
      <c r="R92" s="48"/>
      <c r="S92" s="48"/>
      <c r="T92" s="48"/>
      <c r="U92" s="48"/>
      <c r="V92" s="48"/>
      <c r="W92" s="48"/>
      <c r="X92" s="48"/>
      <c r="Y92" s="48"/>
      <c r="Z92" s="48"/>
    </row>
    <row r="93" ht="15.75" customHeight="1">
      <c r="A93" s="48"/>
      <c r="B93" s="48"/>
      <c r="C93" s="74"/>
      <c r="D93" s="48"/>
      <c r="E93" s="48"/>
      <c r="F93" s="48"/>
      <c r="G93" s="48"/>
      <c r="H93" s="48"/>
      <c r="I93" s="48"/>
      <c r="J93" s="48"/>
      <c r="K93" s="48"/>
      <c r="L93" s="48"/>
      <c r="M93" s="48"/>
      <c r="N93" s="48"/>
      <c r="O93" s="48"/>
      <c r="P93" s="48"/>
      <c r="Q93" s="48"/>
      <c r="R93" s="48"/>
      <c r="S93" s="48"/>
      <c r="T93" s="48"/>
      <c r="U93" s="48"/>
      <c r="V93" s="48"/>
      <c r="W93" s="48"/>
      <c r="X93" s="48"/>
      <c r="Y93" s="48"/>
      <c r="Z93" s="48"/>
    </row>
    <row r="94" ht="15.75" customHeight="1">
      <c r="A94" s="48"/>
      <c r="B94" s="48"/>
      <c r="C94" s="74"/>
      <c r="D94" s="48"/>
      <c r="E94" s="48"/>
      <c r="F94" s="48"/>
      <c r="G94" s="48"/>
      <c r="H94" s="48"/>
      <c r="I94" s="48"/>
      <c r="J94" s="48"/>
      <c r="K94" s="48"/>
      <c r="L94" s="48"/>
      <c r="M94" s="48"/>
      <c r="N94" s="48"/>
      <c r="O94" s="48"/>
      <c r="P94" s="48"/>
      <c r="Q94" s="48"/>
      <c r="R94" s="48"/>
      <c r="S94" s="48"/>
      <c r="T94" s="48"/>
      <c r="U94" s="48"/>
      <c r="V94" s="48"/>
      <c r="W94" s="48"/>
      <c r="X94" s="48"/>
      <c r="Y94" s="48"/>
      <c r="Z94" s="48"/>
    </row>
    <row r="95" ht="15.75" customHeight="1">
      <c r="A95" s="48"/>
      <c r="B95" s="48"/>
      <c r="C95" s="74"/>
      <c r="D95" s="48"/>
      <c r="E95" s="48"/>
      <c r="F95" s="48"/>
      <c r="G95" s="48"/>
      <c r="H95" s="48"/>
      <c r="I95" s="48"/>
      <c r="J95" s="48"/>
      <c r="K95" s="48"/>
      <c r="L95" s="48"/>
      <c r="M95" s="48"/>
      <c r="N95" s="48"/>
      <c r="O95" s="48"/>
      <c r="P95" s="48"/>
      <c r="Q95" s="48"/>
      <c r="R95" s="48"/>
      <c r="S95" s="48"/>
      <c r="T95" s="48"/>
      <c r="U95" s="48"/>
      <c r="V95" s="48"/>
      <c r="W95" s="48"/>
      <c r="X95" s="48"/>
      <c r="Y95" s="48"/>
      <c r="Z95" s="48"/>
    </row>
    <row r="96" ht="15.75" customHeight="1">
      <c r="A96" s="48"/>
      <c r="B96" s="48"/>
      <c r="C96" s="74"/>
      <c r="D96" s="48"/>
      <c r="E96" s="48"/>
      <c r="F96" s="48"/>
      <c r="G96" s="48"/>
      <c r="H96" s="48"/>
      <c r="I96" s="48"/>
      <c r="J96" s="48"/>
      <c r="K96" s="48"/>
      <c r="L96" s="48"/>
      <c r="M96" s="48"/>
      <c r="N96" s="48"/>
      <c r="O96" s="48"/>
      <c r="P96" s="48"/>
      <c r="Q96" s="48"/>
      <c r="R96" s="48"/>
      <c r="S96" s="48"/>
      <c r="T96" s="48"/>
      <c r="U96" s="48"/>
      <c r="V96" s="48"/>
      <c r="W96" s="48"/>
      <c r="X96" s="48"/>
      <c r="Y96" s="48"/>
      <c r="Z96" s="48"/>
    </row>
    <row r="97" ht="15.75" customHeight="1">
      <c r="A97" s="48"/>
      <c r="B97" s="48"/>
      <c r="C97" s="74"/>
      <c r="D97" s="48"/>
      <c r="E97" s="48"/>
      <c r="F97" s="48"/>
      <c r="G97" s="48"/>
      <c r="H97" s="48"/>
      <c r="I97" s="48"/>
      <c r="J97" s="48"/>
      <c r="K97" s="48"/>
      <c r="L97" s="48"/>
      <c r="M97" s="48"/>
      <c r="N97" s="48"/>
      <c r="O97" s="48"/>
      <c r="P97" s="48"/>
      <c r="Q97" s="48"/>
      <c r="R97" s="48"/>
      <c r="S97" s="48"/>
      <c r="T97" s="48"/>
      <c r="U97" s="48"/>
      <c r="V97" s="48"/>
      <c r="W97" s="48"/>
      <c r="X97" s="48"/>
      <c r="Y97" s="48"/>
      <c r="Z97" s="48"/>
    </row>
    <row r="98" ht="15.75" customHeight="1">
      <c r="A98" s="48"/>
      <c r="B98" s="48"/>
      <c r="C98" s="74"/>
      <c r="D98" s="48"/>
      <c r="E98" s="48"/>
      <c r="F98" s="48"/>
      <c r="G98" s="48"/>
      <c r="H98" s="48"/>
      <c r="I98" s="48"/>
      <c r="J98" s="48"/>
      <c r="K98" s="48"/>
      <c r="L98" s="48"/>
      <c r="M98" s="48"/>
      <c r="N98" s="48"/>
      <c r="O98" s="48"/>
      <c r="P98" s="48"/>
      <c r="Q98" s="48"/>
      <c r="R98" s="48"/>
      <c r="S98" s="48"/>
      <c r="T98" s="48"/>
      <c r="U98" s="48"/>
      <c r="V98" s="48"/>
      <c r="W98" s="48"/>
      <c r="X98" s="48"/>
      <c r="Y98" s="48"/>
      <c r="Z98" s="48"/>
    </row>
    <row r="99" ht="15.75" customHeight="1">
      <c r="A99" s="48"/>
      <c r="B99" s="48"/>
      <c r="C99" s="74"/>
      <c r="D99" s="48"/>
      <c r="E99" s="48"/>
      <c r="F99" s="48"/>
      <c r="G99" s="48"/>
      <c r="H99" s="48"/>
      <c r="I99" s="48"/>
      <c r="J99" s="48"/>
      <c r="K99" s="48"/>
      <c r="L99" s="48"/>
      <c r="M99" s="48"/>
      <c r="N99" s="48"/>
      <c r="O99" s="48"/>
      <c r="P99" s="48"/>
      <c r="Q99" s="48"/>
      <c r="R99" s="48"/>
      <c r="S99" s="48"/>
      <c r="T99" s="48"/>
      <c r="U99" s="48"/>
      <c r="V99" s="48"/>
      <c r="W99" s="48"/>
      <c r="X99" s="48"/>
      <c r="Y99" s="48"/>
      <c r="Z99" s="48"/>
    </row>
    <row r="100" ht="15.75" customHeight="1">
      <c r="A100" s="48"/>
      <c r="B100" s="48"/>
      <c r="C100" s="74"/>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ht="15.75" customHeight="1">
      <c r="A101" s="48"/>
      <c r="B101" s="48"/>
      <c r="C101" s="74"/>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ht="15.75" customHeight="1">
      <c r="A102" s="48"/>
      <c r="B102" s="48"/>
      <c r="C102" s="74"/>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ht="15.75" customHeight="1">
      <c r="A103" s="48"/>
      <c r="B103" s="48"/>
      <c r="C103" s="74"/>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ht="15.75" customHeight="1">
      <c r="A104" s="48"/>
      <c r="B104" s="48"/>
      <c r="C104" s="74"/>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ht="15.75" customHeight="1">
      <c r="A105" s="48"/>
      <c r="B105" s="48"/>
      <c r="C105" s="74"/>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ht="15.75" customHeight="1">
      <c r="A106" s="48"/>
      <c r="B106" s="48"/>
      <c r="C106" s="74"/>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ht="15.75" customHeight="1">
      <c r="A107" s="48"/>
      <c r="B107" s="48"/>
      <c r="C107" s="74"/>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ht="15.75" customHeight="1">
      <c r="A108" s="48"/>
      <c r="B108" s="48"/>
      <c r="C108" s="74"/>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ht="15.75" customHeight="1">
      <c r="A109" s="48"/>
      <c r="B109" s="48"/>
      <c r="C109" s="74"/>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ht="15.75" customHeight="1">
      <c r="A110" s="48"/>
      <c r="B110" s="48"/>
      <c r="C110" s="74"/>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ht="15.75" customHeight="1">
      <c r="A111" s="48"/>
      <c r="B111" s="48"/>
      <c r="C111" s="74"/>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ht="15.75" customHeight="1">
      <c r="A112" s="48"/>
      <c r="B112" s="48"/>
      <c r="C112" s="74"/>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ht="15.75" customHeight="1">
      <c r="A113" s="48"/>
      <c r="B113" s="48"/>
      <c r="C113" s="74"/>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ht="15.75" customHeight="1">
      <c r="A114" s="48"/>
      <c r="B114" s="48"/>
      <c r="C114" s="74"/>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ht="15.75" customHeight="1">
      <c r="A115" s="48"/>
      <c r="B115" s="48"/>
      <c r="C115" s="74"/>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ht="15.75" customHeight="1">
      <c r="A116" s="48"/>
      <c r="B116" s="48"/>
      <c r="C116" s="74"/>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ht="15.75" customHeight="1">
      <c r="A117" s="48"/>
      <c r="B117" s="48"/>
      <c r="C117" s="74"/>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ht="15.75" customHeight="1">
      <c r="A118" s="48"/>
      <c r="B118" s="48"/>
      <c r="C118" s="74"/>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ht="15.75" customHeight="1">
      <c r="A119" s="48"/>
      <c r="B119" s="48"/>
      <c r="C119" s="74"/>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ht="15.75" customHeight="1">
      <c r="A120" s="48"/>
      <c r="B120" s="48"/>
      <c r="C120" s="74"/>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ht="15.75" customHeight="1">
      <c r="A121" s="48"/>
      <c r="B121" s="48"/>
      <c r="C121" s="74"/>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ht="15.75" customHeight="1">
      <c r="A122" s="48"/>
      <c r="B122" s="48"/>
      <c r="C122" s="74"/>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ht="15.75" customHeight="1">
      <c r="A123" s="48"/>
      <c r="B123" s="48"/>
      <c r="C123" s="74"/>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ht="15.75" customHeight="1">
      <c r="A124" s="48"/>
      <c r="B124" s="48"/>
      <c r="C124" s="74"/>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ht="15.75" customHeight="1">
      <c r="A125" s="48"/>
      <c r="B125" s="48"/>
      <c r="C125" s="74"/>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ht="15.75" customHeight="1">
      <c r="A126" s="48"/>
      <c r="B126" s="48"/>
      <c r="C126" s="74"/>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ht="15.75" customHeight="1">
      <c r="A127" s="48"/>
      <c r="B127" s="48"/>
      <c r="C127" s="74"/>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ht="15.75" customHeight="1">
      <c r="A128" s="48"/>
      <c r="B128" s="48"/>
      <c r="C128" s="74"/>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ht="15.75" customHeight="1">
      <c r="A129" s="48"/>
      <c r="B129" s="48"/>
      <c r="C129" s="74"/>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ht="15.75" customHeight="1">
      <c r="A130" s="48"/>
      <c r="B130" s="48"/>
      <c r="C130" s="74"/>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ht="15.75" customHeight="1">
      <c r="A131" s="48"/>
      <c r="B131" s="48"/>
      <c r="C131" s="74"/>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ht="15.75" customHeight="1">
      <c r="A132" s="48"/>
      <c r="B132" s="48"/>
      <c r="C132" s="74"/>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ht="15.75" customHeight="1">
      <c r="A133" s="48"/>
      <c r="B133" s="48"/>
      <c r="C133" s="74"/>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ht="15.75" customHeight="1">
      <c r="A134" s="48"/>
      <c r="B134" s="48"/>
      <c r="C134" s="74"/>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ht="15.75" customHeight="1">
      <c r="A135" s="48"/>
      <c r="B135" s="48"/>
      <c r="C135" s="74"/>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ht="15.75" customHeight="1">
      <c r="A136" s="48"/>
      <c r="B136" s="48"/>
      <c r="C136" s="74"/>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ht="15.75" customHeight="1">
      <c r="A137" s="48"/>
      <c r="B137" s="48"/>
      <c r="C137" s="74"/>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ht="15.75" customHeight="1">
      <c r="A138" s="48"/>
      <c r="B138" s="48"/>
      <c r="C138" s="74"/>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ht="15.75" customHeight="1">
      <c r="A139" s="48"/>
      <c r="B139" s="48"/>
      <c r="C139" s="74"/>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ht="15.75" customHeight="1">
      <c r="A140" s="48"/>
      <c r="B140" s="48"/>
      <c r="C140" s="74"/>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ht="15.75" customHeight="1">
      <c r="A141" s="48"/>
      <c r="B141" s="48"/>
      <c r="C141" s="74"/>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ht="15.75" customHeight="1">
      <c r="A142" s="48"/>
      <c r="B142" s="48"/>
      <c r="C142" s="74"/>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ht="15.75" customHeight="1">
      <c r="A143" s="48"/>
      <c r="B143" s="48"/>
      <c r="C143" s="74"/>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ht="15.75" customHeight="1">
      <c r="A144" s="48"/>
      <c r="B144" s="48"/>
      <c r="C144" s="74"/>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ht="15.75" customHeight="1">
      <c r="A145" s="48"/>
      <c r="B145" s="48"/>
      <c r="C145" s="74"/>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ht="15.75" customHeight="1">
      <c r="A146" s="48"/>
      <c r="B146" s="48"/>
      <c r="C146" s="74"/>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ht="15.75" customHeight="1">
      <c r="A147" s="48"/>
      <c r="B147" s="48"/>
      <c r="C147" s="74"/>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ht="15.75" customHeight="1">
      <c r="A148" s="48"/>
      <c r="B148" s="48"/>
      <c r="C148" s="74"/>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ht="15.75" customHeight="1">
      <c r="A149" s="48"/>
      <c r="B149" s="48"/>
      <c r="C149" s="74"/>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ht="15.75" customHeight="1">
      <c r="A150" s="48"/>
      <c r="B150" s="48"/>
      <c r="C150" s="74"/>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ht="15.75" customHeight="1">
      <c r="A151" s="48"/>
      <c r="B151" s="48"/>
      <c r="C151" s="74"/>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ht="15.75" customHeight="1">
      <c r="A152" s="48"/>
      <c r="B152" s="48"/>
      <c r="C152" s="74"/>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ht="15.75" customHeight="1">
      <c r="A153" s="48"/>
      <c r="B153" s="48"/>
      <c r="C153" s="74"/>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ht="15.75" customHeight="1">
      <c r="A154" s="48"/>
      <c r="B154" s="48"/>
      <c r="C154" s="74"/>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ht="15.75" customHeight="1">
      <c r="A155" s="48"/>
      <c r="B155" s="48"/>
      <c r="C155" s="74"/>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ht="15.75" customHeight="1">
      <c r="A156" s="48"/>
      <c r="B156" s="48"/>
      <c r="C156" s="74"/>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ht="15.75" customHeight="1">
      <c r="A157" s="48"/>
      <c r="B157" s="48"/>
      <c r="C157" s="74"/>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ht="15.75" customHeight="1">
      <c r="A158" s="48"/>
      <c r="B158" s="48"/>
      <c r="C158" s="74"/>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ht="15.75" customHeight="1">
      <c r="A159" s="48"/>
      <c r="B159" s="48"/>
      <c r="C159" s="74"/>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ht="15.75" customHeight="1">
      <c r="A160" s="48"/>
      <c r="B160" s="48"/>
      <c r="C160" s="74"/>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ht="15.75" customHeight="1">
      <c r="A161" s="48"/>
      <c r="B161" s="48"/>
      <c r="C161" s="74"/>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ht="15.75" customHeight="1">
      <c r="A162" s="48"/>
      <c r="B162" s="48"/>
      <c r="C162" s="74"/>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ht="15.75" customHeight="1">
      <c r="A163" s="48"/>
      <c r="B163" s="48"/>
      <c r="C163" s="74"/>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ht="15.75" customHeight="1">
      <c r="A164" s="48"/>
      <c r="B164" s="48"/>
      <c r="C164" s="74"/>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ht="15.75" customHeight="1">
      <c r="A165" s="48"/>
      <c r="B165" s="48"/>
      <c r="C165" s="74"/>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ht="15.75" customHeight="1">
      <c r="A166" s="48"/>
      <c r="B166" s="48"/>
      <c r="C166" s="74"/>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ht="15.75" customHeight="1">
      <c r="A167" s="48"/>
      <c r="B167" s="48"/>
      <c r="C167" s="74"/>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ht="15.75" customHeight="1">
      <c r="A168" s="48"/>
      <c r="B168" s="48"/>
      <c r="C168" s="74"/>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ht="15.75" customHeight="1">
      <c r="A169" s="48"/>
      <c r="B169" s="48"/>
      <c r="C169" s="74"/>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ht="15.75" customHeight="1">
      <c r="A170" s="48"/>
      <c r="B170" s="48"/>
      <c r="C170" s="74"/>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ht="15.75" customHeight="1">
      <c r="A171" s="48"/>
      <c r="B171" s="48"/>
      <c r="C171" s="74"/>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ht="15.75" customHeight="1">
      <c r="A172" s="48"/>
      <c r="B172" s="48"/>
      <c r="C172" s="74"/>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ht="15.75" customHeight="1">
      <c r="A173" s="48"/>
      <c r="B173" s="48"/>
      <c r="C173" s="74"/>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ht="15.75" customHeight="1">
      <c r="A174" s="48"/>
      <c r="B174" s="48"/>
      <c r="C174" s="74"/>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ht="15.75" customHeight="1">
      <c r="A175" s="48"/>
      <c r="B175" s="48"/>
      <c r="C175" s="74"/>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ht="15.75" customHeight="1">
      <c r="A176" s="48"/>
      <c r="B176" s="48"/>
      <c r="C176" s="74"/>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ht="15.75" customHeight="1">
      <c r="A177" s="48"/>
      <c r="B177" s="48"/>
      <c r="C177" s="74"/>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ht="15.75" customHeight="1">
      <c r="A178" s="48"/>
      <c r="B178" s="48"/>
      <c r="C178" s="74"/>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ht="15.75" customHeight="1">
      <c r="A179" s="48"/>
      <c r="B179" s="48"/>
      <c r="C179" s="74"/>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ht="15.75" customHeight="1">
      <c r="A180" s="48"/>
      <c r="B180" s="48"/>
      <c r="C180" s="74"/>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ht="15.75" customHeight="1">
      <c r="A181" s="48"/>
      <c r="B181" s="48"/>
      <c r="C181" s="74"/>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ht="15.75" customHeight="1">
      <c r="A182" s="48"/>
      <c r="B182" s="48"/>
      <c r="C182" s="74"/>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ht="15.75" customHeight="1">
      <c r="A183" s="48"/>
      <c r="B183" s="48"/>
      <c r="C183" s="74"/>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ht="15.75" customHeight="1">
      <c r="A184" s="48"/>
      <c r="B184" s="48"/>
      <c r="C184" s="74"/>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ht="15.75" customHeight="1">
      <c r="A185" s="48"/>
      <c r="B185" s="48"/>
      <c r="C185" s="74"/>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ht="15.75" customHeight="1">
      <c r="A186" s="48"/>
      <c r="B186" s="48"/>
      <c r="C186" s="74"/>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ht="15.75" customHeight="1">
      <c r="A187" s="48"/>
      <c r="B187" s="48"/>
      <c r="C187" s="74"/>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ht="15.75" customHeight="1">
      <c r="A188" s="48"/>
      <c r="B188" s="48"/>
      <c r="C188" s="74"/>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ht="15.75" customHeight="1">
      <c r="A189" s="48"/>
      <c r="B189" s="48"/>
      <c r="C189" s="74"/>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ht="15.75" customHeight="1">
      <c r="A190" s="48"/>
      <c r="B190" s="48"/>
      <c r="C190" s="74"/>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ht="15.75" customHeight="1">
      <c r="A191" s="48"/>
      <c r="B191" s="48"/>
      <c r="C191" s="74"/>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ht="15.75" customHeight="1">
      <c r="A192" s="48"/>
      <c r="B192" s="48"/>
      <c r="C192" s="74"/>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ht="15.75" customHeight="1">
      <c r="A193" s="48"/>
      <c r="B193" s="48"/>
      <c r="C193" s="74"/>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ht="15.75" customHeight="1">
      <c r="A194" s="48"/>
      <c r="B194" s="48"/>
      <c r="C194" s="74"/>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ht="15.75" customHeight="1">
      <c r="A195" s="48"/>
      <c r="B195" s="48"/>
      <c r="C195" s="74"/>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ht="15.75" customHeight="1">
      <c r="A196" s="48"/>
      <c r="B196" s="48"/>
      <c r="C196" s="74"/>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ht="15.75" customHeight="1">
      <c r="A197" s="48"/>
      <c r="B197" s="48"/>
      <c r="C197" s="74"/>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ht="15.75" customHeight="1">
      <c r="A198" s="48"/>
      <c r="B198" s="48"/>
      <c r="C198" s="74"/>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ht="15.75" customHeight="1">
      <c r="A199" s="48"/>
      <c r="B199" s="48"/>
      <c r="C199" s="74"/>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ht="15.75" customHeight="1">
      <c r="A200" s="48"/>
      <c r="B200" s="48"/>
      <c r="C200" s="74"/>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ht="15.75" customHeight="1">
      <c r="A201" s="48"/>
      <c r="B201" s="48"/>
      <c r="C201" s="74"/>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ht="15.75" customHeight="1">
      <c r="A202" s="48"/>
      <c r="B202" s="48"/>
      <c r="C202" s="74"/>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ht="15.75" customHeight="1">
      <c r="A203" s="48"/>
      <c r="B203" s="48"/>
      <c r="C203" s="74"/>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ht="15.75" customHeight="1">
      <c r="A204" s="48"/>
      <c r="B204" s="48"/>
      <c r="C204" s="74"/>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ht="15.75" customHeight="1">
      <c r="A205" s="48"/>
      <c r="B205" s="48"/>
      <c r="C205" s="74"/>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ht="15.75" customHeight="1">
      <c r="A206" s="48"/>
      <c r="B206" s="48"/>
      <c r="C206" s="74"/>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ht="15.75" customHeight="1">
      <c r="A207" s="48"/>
      <c r="B207" s="48"/>
      <c r="C207" s="74"/>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ht="15.75" customHeight="1">
      <c r="A208" s="48"/>
      <c r="B208" s="48"/>
      <c r="C208" s="74"/>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ht="15.75" customHeight="1">
      <c r="A209" s="48"/>
      <c r="B209" s="48"/>
      <c r="C209" s="74"/>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ht="15.75" customHeight="1">
      <c r="A210" s="48"/>
      <c r="B210" s="48"/>
      <c r="C210" s="74"/>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ht="15.75" customHeight="1">
      <c r="A211" s="48"/>
      <c r="B211" s="48"/>
      <c r="C211" s="74"/>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ht="15.75" customHeight="1">
      <c r="A212" s="48"/>
      <c r="B212" s="48"/>
      <c r="C212" s="74"/>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ht="15.75" customHeight="1">
      <c r="A213" s="48"/>
      <c r="B213" s="48"/>
      <c r="C213" s="74"/>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ht="15.75" customHeight="1">
      <c r="A214" s="48"/>
      <c r="B214" s="48"/>
      <c r="C214" s="74"/>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ht="15.75" customHeight="1">
      <c r="A215" s="48"/>
      <c r="B215" s="48"/>
      <c r="C215" s="74"/>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ht="15.75" customHeight="1">
      <c r="A216" s="48"/>
      <c r="B216" s="48"/>
      <c r="C216" s="74"/>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ht="15.75" customHeight="1">
      <c r="A217" s="48"/>
      <c r="B217" s="48"/>
      <c r="C217" s="74"/>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ht="15.75" customHeight="1">
      <c r="A218" s="48"/>
      <c r="B218" s="48"/>
      <c r="C218" s="74"/>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ht="15.75" customHeight="1">
      <c r="A219" s="48"/>
      <c r="B219" s="48"/>
      <c r="C219" s="74"/>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ht="15.75" customHeight="1">
      <c r="A220" s="48"/>
      <c r="B220" s="48"/>
      <c r="C220" s="74"/>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ht="15.75" customHeight="1">
      <c r="A221" s="48"/>
      <c r="B221" s="48"/>
      <c r="C221" s="74"/>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ht="15.75" customHeight="1">
      <c r="A222" s="48"/>
      <c r="B222" s="48"/>
      <c r="C222" s="74"/>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ht="15.75" customHeight="1">
      <c r="A223" s="48"/>
      <c r="B223" s="48"/>
      <c r="C223" s="74"/>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ht="15.75" customHeight="1">
      <c r="A224" s="48"/>
      <c r="B224" s="48"/>
      <c r="C224" s="74"/>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ht="15.75" customHeight="1">
      <c r="A225" s="48"/>
      <c r="B225" s="48"/>
      <c r="C225" s="74"/>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ht="15.75" customHeight="1">
      <c r="A226" s="48"/>
      <c r="B226" s="48"/>
      <c r="C226" s="74"/>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ht="15.75" customHeight="1">
      <c r="A227" s="48"/>
      <c r="B227" s="48"/>
      <c r="C227" s="74"/>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ht="15.75" customHeight="1">
      <c r="A228" s="48"/>
      <c r="B228" s="48"/>
      <c r="C228" s="74"/>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ht="15.75" customHeight="1">
      <c r="A229" s="48"/>
      <c r="B229" s="48"/>
      <c r="C229" s="74"/>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ht="15.75" customHeight="1">
      <c r="A230" s="48"/>
      <c r="B230" s="48"/>
      <c r="C230" s="74"/>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ht="15.75" customHeight="1">
      <c r="A231" s="48"/>
      <c r="B231" s="48"/>
      <c r="C231" s="74"/>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ht="15.75" customHeight="1">
      <c r="A232" s="48"/>
      <c r="B232" s="48"/>
      <c r="C232" s="74"/>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ht="15.75" customHeight="1">
      <c r="A233" s="48"/>
      <c r="B233" s="48"/>
      <c r="C233" s="74"/>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ht="15.75" customHeight="1">
      <c r="A234" s="48"/>
      <c r="B234" s="48"/>
      <c r="C234" s="74"/>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ht="15.75" customHeight="1">
      <c r="A235" s="48"/>
      <c r="B235" s="48"/>
      <c r="C235" s="74"/>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ht="15.75" customHeight="1">
      <c r="A236" s="48"/>
      <c r="B236" s="48"/>
      <c r="C236" s="74"/>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ht="15.75" customHeight="1">
      <c r="A237" s="48"/>
      <c r="B237" s="48"/>
      <c r="C237" s="74"/>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ht="15.75" customHeight="1">
      <c r="A238" s="48"/>
      <c r="B238" s="48"/>
      <c r="C238" s="74"/>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ht="15.75" customHeight="1">
      <c r="A239" s="48"/>
      <c r="B239" s="48"/>
      <c r="C239" s="74"/>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ht="15.75" customHeight="1">
      <c r="A240" s="48"/>
      <c r="B240" s="48"/>
      <c r="C240" s="74"/>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ht="15.75" customHeight="1">
      <c r="A241" s="48"/>
      <c r="B241" s="48"/>
      <c r="C241" s="74"/>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ht="15.75" customHeight="1">
      <c r="A242" s="48"/>
      <c r="B242" s="48"/>
      <c r="C242" s="74"/>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ht="15.75" customHeight="1">
      <c r="A243" s="48"/>
      <c r="B243" s="48"/>
      <c r="C243" s="74"/>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ht="15.75" customHeight="1">
      <c r="A244" s="48"/>
      <c r="B244" s="48"/>
      <c r="C244" s="74"/>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ht="15.75" customHeight="1">
      <c r="A245" s="48"/>
      <c r="B245" s="48"/>
      <c r="C245" s="74"/>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ht="15.75" customHeight="1">
      <c r="A246" s="48"/>
      <c r="B246" s="48"/>
      <c r="C246" s="74"/>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ht="15.75" customHeight="1">
      <c r="A247" s="48"/>
      <c r="B247" s="48"/>
      <c r="C247" s="74"/>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ht="15.75" customHeight="1">
      <c r="A248" s="48"/>
      <c r="B248" s="48"/>
      <c r="C248" s="74"/>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ht="15.75" customHeight="1">
      <c r="A249" s="48"/>
      <c r="B249" s="48"/>
      <c r="C249" s="74"/>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ht="15.75" customHeight="1">
      <c r="A250" s="48"/>
      <c r="B250" s="48"/>
      <c r="C250" s="74"/>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ht="15.75" customHeight="1">
      <c r="A251" s="48"/>
      <c r="B251" s="48"/>
      <c r="C251" s="74"/>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ht="15.75" customHeight="1">
      <c r="A252" s="48"/>
      <c r="B252" s="48"/>
      <c r="C252" s="74"/>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ht="15.75" customHeight="1">
      <c r="A253" s="48"/>
      <c r="B253" s="48"/>
      <c r="C253" s="74"/>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ht="15.75" customHeight="1">
      <c r="A254" s="48"/>
      <c r="B254" s="48"/>
      <c r="C254" s="74"/>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ht="15.75" customHeight="1">
      <c r="A255" s="48"/>
      <c r="B255" s="48"/>
      <c r="C255" s="74"/>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ht="15.75" customHeight="1">
      <c r="A256" s="48"/>
      <c r="B256" s="48"/>
      <c r="C256" s="74"/>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ht="15.75" customHeight="1">
      <c r="A257" s="48"/>
      <c r="B257" s="48"/>
      <c r="C257" s="74"/>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ht="15.75" customHeight="1">
      <c r="A258" s="48"/>
      <c r="B258" s="48"/>
      <c r="C258" s="74"/>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ht="15.75" customHeight="1">
      <c r="A259" s="48"/>
      <c r="B259" s="48"/>
      <c r="C259" s="74"/>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ht="15.75" customHeight="1">
      <c r="A260" s="48"/>
      <c r="B260" s="48"/>
      <c r="C260" s="74"/>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ht="15.75" customHeight="1">
      <c r="A261" s="48"/>
      <c r="B261" s="48"/>
      <c r="C261" s="74"/>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ht="15.75" customHeight="1">
      <c r="A262" s="48"/>
      <c r="B262" s="48"/>
      <c r="C262" s="74"/>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ht="15.75" customHeight="1">
      <c r="A263" s="48"/>
      <c r="B263" s="48"/>
      <c r="C263" s="74"/>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ht="15.75" customHeight="1">
      <c r="A264" s="48"/>
      <c r="B264" s="48"/>
      <c r="C264" s="74"/>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ht="15.75" customHeight="1">
      <c r="A265" s="48"/>
      <c r="B265" s="48"/>
      <c r="C265" s="74"/>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ht="15.75" customHeight="1">
      <c r="A266" s="48"/>
      <c r="B266" s="48"/>
      <c r="C266" s="74"/>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ht="15.75" customHeight="1">
      <c r="A267" s="48"/>
      <c r="B267" s="48"/>
      <c r="C267" s="74"/>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ht="15.75" customHeight="1">
      <c r="A268" s="48"/>
      <c r="B268" s="48"/>
      <c r="C268" s="74"/>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ht="15.75" customHeight="1">
      <c r="A269" s="48"/>
      <c r="B269" s="48"/>
      <c r="C269" s="74"/>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ht="15.75" customHeight="1">
      <c r="A270" s="48"/>
      <c r="B270" s="48"/>
      <c r="C270" s="74"/>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ht="15.75" customHeight="1">
      <c r="A271" s="48"/>
      <c r="B271" s="48"/>
      <c r="C271" s="74"/>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C$71"/>
  <mergeCells count="11">
    <mergeCell ref="Q4:R4"/>
    <mergeCell ref="S4:T4"/>
    <mergeCell ref="E5:F5"/>
    <mergeCell ref="G5:L5"/>
    <mergeCell ref="A1:B4"/>
    <mergeCell ref="E1:T1"/>
    <mergeCell ref="E2:P4"/>
    <mergeCell ref="Q2:R2"/>
    <mergeCell ref="S2:T2"/>
    <mergeCell ref="Q3:R3"/>
    <mergeCell ref="S3:T3"/>
  </mergeCells>
  <dataValidations>
    <dataValidation type="list" allowBlank="1" showErrorMessage="1" sqref="N7:N8 N10:N11 N13:N15 N17:N22 N26:N59">
      <formula1>'Anexo3. Prob e Impac'!$B$4:$B$8</formula1>
    </dataValidation>
    <dataValidation type="list" allowBlank="1" showErrorMessage="1" sqref="Q7 Q9:Q12 Q14:Q26 Q28:Q59 Q61:Q62">
      <formula1>'Anexo 5. Z.R'!$Q$4:$Q$7</formula1>
    </dataValidation>
    <dataValidation type="list" allowBlank="1" showErrorMessage="1" sqref="O14:O15 O17:O18 O30:O59">
      <formula1>'Anexo3. Prob e Impac'!$H$4:$H$8</formula1>
    </dataValidation>
  </dataValidations>
  <printOptions/>
  <pageMargins bottom="0.75" footer="0.0" header="0.0" left="0.7" right="0.7" top="0.75"/>
  <pageSetup scale="9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showGridLines="0" workbookViewId="0"/>
  </sheetViews>
  <sheetFormatPr customHeight="1" defaultColWidth="12.63" defaultRowHeight="15.0"/>
  <cols>
    <col customWidth="1" min="1" max="1" width="7.38"/>
    <col customWidth="1" min="2" max="2" width="11.38"/>
    <col customWidth="1" min="3" max="3" width="47.63"/>
    <col customWidth="1" min="4" max="4" width="3.63"/>
    <col customWidth="1" min="5" max="5" width="15.25"/>
    <col customWidth="1" min="6" max="6" width="3.88"/>
    <col customWidth="1" min="7" max="7" width="7.38"/>
    <col customWidth="1" min="8" max="8" width="14.88"/>
    <col customWidth="1" min="9" max="9" width="16.63"/>
    <col customWidth="1" min="10" max="10" width="51.13"/>
    <col customWidth="1" min="11" max="26" width="10.63"/>
  </cols>
  <sheetData>
    <row r="1">
      <c r="A1" s="48"/>
      <c r="B1" s="48"/>
      <c r="C1" s="48"/>
      <c r="D1" s="48"/>
      <c r="E1" s="48"/>
      <c r="F1" s="48"/>
      <c r="G1" s="48"/>
      <c r="H1" s="48"/>
      <c r="I1" s="48"/>
      <c r="J1" s="48"/>
      <c r="K1" s="48"/>
      <c r="L1" s="48"/>
      <c r="M1" s="48"/>
      <c r="N1" s="48"/>
      <c r="O1" s="48"/>
      <c r="P1" s="48"/>
      <c r="Q1" s="48"/>
      <c r="R1" s="48"/>
      <c r="S1" s="48"/>
      <c r="T1" s="48"/>
      <c r="U1" s="48"/>
      <c r="V1" s="48"/>
      <c r="W1" s="48"/>
      <c r="X1" s="48"/>
      <c r="Y1" s="48"/>
      <c r="Z1" s="48"/>
    </row>
    <row r="2">
      <c r="A2" s="48"/>
      <c r="B2" s="48"/>
      <c r="C2" s="48"/>
      <c r="D2" s="48"/>
      <c r="E2" s="48"/>
      <c r="F2" s="48"/>
      <c r="G2" s="48"/>
      <c r="H2" s="48"/>
      <c r="I2" s="48"/>
      <c r="J2" s="48"/>
      <c r="K2" s="48"/>
      <c r="L2" s="48"/>
      <c r="M2" s="48"/>
      <c r="N2" s="48"/>
      <c r="O2" s="48"/>
      <c r="P2" s="48"/>
      <c r="Q2" s="48"/>
      <c r="R2" s="48"/>
      <c r="S2" s="48"/>
      <c r="T2" s="48"/>
      <c r="U2" s="48"/>
      <c r="V2" s="48"/>
      <c r="W2" s="48"/>
      <c r="X2" s="48"/>
      <c r="Y2" s="48"/>
      <c r="Z2" s="48"/>
    </row>
    <row r="3">
      <c r="A3" s="120" t="s">
        <v>685</v>
      </c>
      <c r="B3" s="19"/>
      <c r="C3" s="19"/>
      <c r="D3" s="121"/>
      <c r="E3" s="122" t="s">
        <v>686</v>
      </c>
      <c r="F3" s="48"/>
      <c r="G3" s="123" t="s">
        <v>168</v>
      </c>
      <c r="H3" s="10"/>
      <c r="I3" s="124"/>
      <c r="J3" s="124"/>
      <c r="K3" s="48"/>
      <c r="L3" s="48"/>
      <c r="M3" s="48"/>
      <c r="N3" s="48"/>
      <c r="O3" s="48"/>
      <c r="P3" s="48"/>
      <c r="Q3" s="48"/>
      <c r="R3" s="48"/>
      <c r="S3" s="48"/>
      <c r="T3" s="48"/>
      <c r="U3" s="48"/>
      <c r="V3" s="48"/>
      <c r="W3" s="48"/>
      <c r="X3" s="48"/>
      <c r="Y3" s="48"/>
      <c r="Z3" s="48"/>
    </row>
    <row r="4">
      <c r="A4" s="125">
        <v>0.2</v>
      </c>
      <c r="B4" s="126" t="s">
        <v>491</v>
      </c>
      <c r="C4" s="126" t="s">
        <v>687</v>
      </c>
      <c r="D4" s="127"/>
      <c r="E4" s="125" t="s">
        <v>688</v>
      </c>
      <c r="F4" s="124"/>
      <c r="G4" s="125">
        <v>0.2</v>
      </c>
      <c r="H4" s="128" t="s">
        <v>664</v>
      </c>
      <c r="I4" s="129" t="s">
        <v>689</v>
      </c>
      <c r="J4" s="130" t="s">
        <v>690</v>
      </c>
      <c r="K4" s="48"/>
      <c r="L4" s="48"/>
      <c r="M4" s="48"/>
      <c r="N4" s="48"/>
      <c r="O4" s="48"/>
      <c r="P4" s="48"/>
      <c r="Q4" s="48"/>
      <c r="R4" s="48"/>
      <c r="S4" s="48"/>
      <c r="T4" s="48"/>
      <c r="U4" s="48"/>
      <c r="V4" s="48"/>
      <c r="W4" s="48"/>
      <c r="X4" s="48"/>
      <c r="Y4" s="48"/>
      <c r="Z4" s="48"/>
    </row>
    <row r="5">
      <c r="A5" s="131">
        <v>0.4</v>
      </c>
      <c r="B5" s="128" t="s">
        <v>426</v>
      </c>
      <c r="C5" s="132" t="s">
        <v>691</v>
      </c>
      <c r="D5" s="133"/>
      <c r="E5" s="131" t="s">
        <v>692</v>
      </c>
      <c r="F5" s="124"/>
      <c r="G5" s="131">
        <v>0.4</v>
      </c>
      <c r="H5" s="128" t="s">
        <v>454</v>
      </c>
      <c r="I5" s="129" t="s">
        <v>693</v>
      </c>
      <c r="J5" s="130" t="s">
        <v>694</v>
      </c>
      <c r="K5" s="48"/>
      <c r="L5" s="48"/>
      <c r="M5" s="48"/>
      <c r="N5" s="48"/>
      <c r="O5" s="48"/>
      <c r="P5" s="48"/>
      <c r="Q5" s="48"/>
      <c r="R5" s="48"/>
      <c r="S5" s="48"/>
      <c r="T5" s="48"/>
      <c r="U5" s="48"/>
      <c r="V5" s="48"/>
      <c r="W5" s="48"/>
      <c r="X5" s="48"/>
      <c r="Y5" s="48"/>
      <c r="Z5" s="48"/>
    </row>
    <row r="6">
      <c r="A6" s="134">
        <v>0.6</v>
      </c>
      <c r="B6" s="132" t="s">
        <v>440</v>
      </c>
      <c r="C6" s="132" t="s">
        <v>695</v>
      </c>
      <c r="D6" s="135"/>
      <c r="E6" s="134" t="s">
        <v>696</v>
      </c>
      <c r="F6" s="124"/>
      <c r="G6" s="134">
        <v>0.6</v>
      </c>
      <c r="H6" s="132" t="s">
        <v>190</v>
      </c>
      <c r="I6" s="129" t="s">
        <v>697</v>
      </c>
      <c r="J6" s="136" t="s">
        <v>698</v>
      </c>
      <c r="K6" s="48"/>
      <c r="L6" s="48"/>
      <c r="M6" s="48"/>
      <c r="N6" s="48"/>
      <c r="O6" s="48"/>
      <c r="P6" s="48"/>
      <c r="Q6" s="48"/>
      <c r="R6" s="48"/>
      <c r="S6" s="48"/>
      <c r="T6" s="48"/>
      <c r="U6" s="48"/>
      <c r="V6" s="48"/>
      <c r="W6" s="48"/>
      <c r="X6" s="48"/>
      <c r="Y6" s="48"/>
      <c r="Z6" s="48"/>
    </row>
    <row r="7">
      <c r="A7" s="137">
        <v>0.8</v>
      </c>
      <c r="B7" s="128" t="s">
        <v>433</v>
      </c>
      <c r="C7" s="132" t="s">
        <v>699</v>
      </c>
      <c r="D7" s="133"/>
      <c r="E7" s="137" t="s">
        <v>700</v>
      </c>
      <c r="F7" s="124"/>
      <c r="G7" s="137">
        <v>0.8</v>
      </c>
      <c r="H7" s="128" t="s">
        <v>258</v>
      </c>
      <c r="I7" s="129" t="s">
        <v>701</v>
      </c>
      <c r="J7" s="136" t="s">
        <v>702</v>
      </c>
      <c r="K7" s="48"/>
      <c r="L7" s="48"/>
      <c r="M7" s="48"/>
      <c r="N7" s="48"/>
      <c r="O7" s="48"/>
      <c r="P7" s="48"/>
      <c r="Q7" s="48"/>
      <c r="R7" s="48"/>
      <c r="S7" s="48"/>
      <c r="T7" s="48"/>
      <c r="U7" s="48"/>
      <c r="V7" s="48"/>
      <c r="W7" s="48"/>
      <c r="X7" s="48"/>
      <c r="Y7" s="48"/>
      <c r="Z7" s="48"/>
    </row>
    <row r="8">
      <c r="A8" s="138">
        <v>1.0</v>
      </c>
      <c r="B8" s="132" t="s">
        <v>257</v>
      </c>
      <c r="C8" s="132" t="s">
        <v>703</v>
      </c>
      <c r="D8" s="135"/>
      <c r="E8" s="138" t="s">
        <v>704</v>
      </c>
      <c r="F8" s="48"/>
      <c r="G8" s="138">
        <v>1.0</v>
      </c>
      <c r="H8" s="132" t="s">
        <v>414</v>
      </c>
      <c r="I8" s="139" t="s">
        <v>705</v>
      </c>
      <c r="J8" s="136" t="s">
        <v>706</v>
      </c>
      <c r="K8" s="48"/>
      <c r="L8" s="48"/>
      <c r="M8" s="48"/>
      <c r="N8" s="48"/>
      <c r="O8" s="48"/>
      <c r="P8" s="48"/>
      <c r="Q8" s="48"/>
      <c r="R8" s="48"/>
      <c r="S8" s="48"/>
      <c r="T8" s="48"/>
      <c r="U8" s="48"/>
      <c r="V8" s="48"/>
      <c r="W8" s="48"/>
      <c r="X8" s="48"/>
      <c r="Y8" s="48"/>
      <c r="Z8" s="48"/>
    </row>
    <row r="9">
      <c r="A9" s="48"/>
      <c r="B9" s="48"/>
      <c r="C9" s="48"/>
      <c r="D9" s="48"/>
      <c r="E9" s="48"/>
      <c r="F9" s="48"/>
      <c r="G9" s="48"/>
      <c r="H9" s="48"/>
      <c r="I9" s="48"/>
      <c r="J9" s="48"/>
      <c r="K9" s="48"/>
      <c r="L9" s="48"/>
      <c r="M9" s="48"/>
      <c r="N9" s="48"/>
      <c r="O9" s="48"/>
      <c r="P9" s="48"/>
      <c r="Q9" s="48"/>
      <c r="R9" s="48"/>
      <c r="S9" s="48"/>
      <c r="T9" s="48"/>
      <c r="U9" s="48"/>
      <c r="V9" s="48"/>
      <c r="W9" s="48"/>
      <c r="X9" s="48"/>
      <c r="Y9" s="48"/>
      <c r="Z9" s="48"/>
    </row>
    <row r="10">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row>
    <row r="12">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row>
    <row r="13">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row>
    <row r="14">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row>
    <row r="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row>
    <row r="16">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row>
    <row r="17">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row>
    <row r="18">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row>
    <row r="19">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row>
    <row r="21" ht="15.75" customHeight="1">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ht="15.75" customHeight="1">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row r="23" ht="15.75" customHeight="1">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ht="15.75" customHeight="1">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row>
    <row r="25" ht="15.75" customHeight="1">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ht="15.75" customHeight="1">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ht="15.75" customHeight="1">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row>
    <row r="28" ht="15.75" customHeight="1">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ht="15.7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ht="15.75" customHeight="1">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row>
    <row r="31" ht="15.75" customHeight="1">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ht="15.75" customHeight="1">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ht="15.75" customHeight="1">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ht="15.75"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ht="15.75" customHeight="1">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ht="15.75" customHeight="1">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ht="15.75" customHeight="1">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ht="15.75"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ht="15.75" customHeight="1">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ht="15.75" customHeight="1">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ht="15.75" customHeight="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ht="15.75" customHeight="1">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ht="15.75" customHeight="1">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ht="15.75" customHeight="1">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ht="15.75"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ht="15.75" customHeight="1">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ht="15.75" customHeight="1">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ht="15.75" customHeight="1">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ht="15.75" customHeight="1">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ht="15.75" customHeight="1">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ht="15.75"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ht="15.75" customHeight="1">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ht="15.75" customHeight="1">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ht="15.75" customHeight="1">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ht="15.75" customHeight="1">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ht="15.75" customHeight="1">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ht="15.75" customHeight="1">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ht="15.75" customHeight="1">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ht="15.75" customHeight="1">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ht="15.75" customHeight="1">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ht="15.75" customHeight="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ht="15.75" customHeight="1">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ht="15.75" customHeight="1">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ht="15.75" customHeight="1">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ht="15.75" customHeight="1">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ht="15.75" customHeight="1">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ht="15.75" customHeight="1">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ht="15.75" customHeight="1">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ht="15.75" customHeight="1">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ht="15.75" customHeight="1">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ht="15.75" customHeight="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ht="15.75" customHeight="1">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ht="15.75" customHeight="1">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ht="15.75" customHeight="1">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ht="15.75" customHeight="1">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ht="15.75" customHeight="1">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ht="15.75" customHeight="1">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ht="15.75" customHeight="1">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ht="15.75" customHeight="1">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ht="15.75" customHeight="1">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ht="15.75" customHeight="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ht="15.75" customHeight="1">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ht="15.75" customHeight="1">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ht="15.75" customHeight="1">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ht="15.75" customHeight="1">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ht="15.75" customHeight="1">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ht="15.75" customHeight="1">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ht="15.75" customHeight="1">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ht="15.75" customHeight="1">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ht="15.75" customHeight="1">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ht="15.75" customHeight="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ht="15.75" customHeight="1">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ht="15.75"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ht="15.75"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ht="15.7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ht="15.75"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ht="15.75" customHeight="1">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ht="15.75" customHeight="1">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ht="15.75" customHeight="1">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ht="15.75" customHeight="1">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ht="15.75" customHeight="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ht="15.75" customHeight="1">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ht="15.75"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ht="15.75" customHeight="1">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ht="15.75" customHeight="1">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ht="15.75" customHeight="1">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ht="15.75" customHeight="1">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ht="15.75" customHeight="1">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ht="15.75" customHeight="1">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ht="15.75" customHeight="1">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ht="15.75" customHeight="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ht="15.75" customHeight="1">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ht="15.75" customHeigh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ht="15.75" customHeight="1">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ht="15.75" customHeight="1">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ht="15.75" customHeight="1">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ht="15.75" customHeight="1">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ht="15.75" customHeight="1">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ht="15.75" customHeight="1">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ht="15.75"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ht="15.75"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ht="15.75" customHeight="1">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ht="15.75" customHeight="1">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ht="15.7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ht="15.75" customHeight="1">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ht="15.75"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ht="15.75" customHeight="1">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ht="15.75"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ht="15.75" customHeight="1">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ht="15.75" customHeight="1">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ht="15.75" customHeight="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ht="15.75" customHeight="1">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ht="15.75" customHeight="1">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ht="15.75" customHeight="1">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ht="15.75" customHeight="1">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ht="15.75" customHeight="1">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ht="15.75" customHeight="1">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ht="15.75" customHeight="1">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ht="15.75" customHeight="1">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ht="15.75" customHeight="1">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ht="15.75" customHeight="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ht="15.75" customHeight="1">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ht="15.75" customHeight="1">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ht="15.75" customHeight="1">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ht="15.75" customHeight="1">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ht="15.7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ht="15.75" customHeight="1">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ht="15.75" customHeight="1">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ht="15.75" customHeight="1">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ht="15.75" customHeight="1">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ht="15.7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ht="15.75" customHeight="1">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ht="15.7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ht="15.75" customHeight="1">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ht="15.75"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ht="15.75" customHeight="1">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ht="15.75" customHeight="1">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ht="15.75" customHeight="1">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ht="15.75" customHeight="1">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ht="15.75" customHeight="1">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ht="15.75" customHeight="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ht="15.75" customHeight="1">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ht="15.75" customHeight="1">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ht="15.75" customHeight="1">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ht="15.75" customHeight="1">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ht="15.75" customHeight="1">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ht="15.75" customHeight="1">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ht="15.75" customHeight="1">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ht="15.75"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ht="15.75" customHeight="1">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ht="15.75" customHeight="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ht="15.75" customHeight="1">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ht="15.75" customHeight="1">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ht="15.75" customHeight="1">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ht="15.75" customHeight="1">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ht="15.75" customHeight="1">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ht="15.75" customHeight="1">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ht="15.75" customHeight="1">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ht="15.75" customHeight="1">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ht="15.75" customHeight="1">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ht="15.75" customHeight="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ht="15.75" customHeight="1">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ht="15.75" customHeight="1">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ht="15.75" customHeight="1">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ht="15.75" customHeight="1">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ht="15.75" customHeight="1">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ht="15.75" customHeight="1">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ht="15.75" customHeight="1">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ht="15.75" customHeight="1">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ht="15.75" customHeight="1">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ht="15.75" customHeight="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ht="15.75" customHeight="1">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ht="15.75" customHeight="1">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ht="15.75" customHeight="1">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ht="15.75" customHeight="1">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ht="15.75" customHeight="1">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ht="15.75" customHeight="1">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ht="15.75" customHeight="1">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ht="15.75" customHeight="1">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ht="15.75" customHeight="1">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ht="15.75" customHeight="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ht="15.75" customHeight="1">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ht="15.75" customHeight="1">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ht="15.75" customHeight="1">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ht="15.75" customHeight="1">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ht="15.75" customHeight="1">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ht="15.75" customHeight="1">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ht="15.75" customHeight="1">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ht="15.75" customHeight="1">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ht="15.75" customHeight="1">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ht="15.75" customHeight="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ht="15.75" customHeight="1">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ht="15.75" customHeight="1">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ht="15.75" customHeight="1">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ht="15.75" customHeight="1">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ht="15.75" customHeight="1">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ht="15.75" customHeight="1">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ht="15.75" customHeight="1">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ht="15.75" customHeight="1">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ht="15.75" customHeight="1">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3:C3"/>
    <mergeCell ref="G3:H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2.63" defaultRowHeight="15.0"/>
  <cols>
    <col customWidth="1" min="1" max="1" width="5.75"/>
    <col customWidth="1" min="2" max="2" width="18.63"/>
    <col customWidth="1" min="3" max="3" width="9.75"/>
    <col customWidth="1" min="4" max="4" width="26.38"/>
    <col customWidth="1" min="5" max="5" width="93.63"/>
    <col customWidth="1" min="6" max="6" width="12.38"/>
    <col customWidth="1" min="7" max="7" width="6.25"/>
    <col customWidth="1" min="8" max="9" width="11.38"/>
    <col customWidth="1" min="10" max="10" width="25.38"/>
    <col customWidth="1" min="11" max="11" width="100.0"/>
    <col customWidth="1" min="12" max="12" width="11.38"/>
    <col customWidth="1" min="13" max="26" width="10.63"/>
  </cols>
  <sheetData>
    <row r="1">
      <c r="A1" s="48"/>
      <c r="B1" s="140" t="s">
        <v>707</v>
      </c>
      <c r="C1" s="9"/>
      <c r="D1" s="10"/>
      <c r="E1" s="141" t="s">
        <v>708</v>
      </c>
      <c r="F1" s="142" t="s">
        <v>709</v>
      </c>
      <c r="G1" s="48"/>
      <c r="H1" s="143" t="s">
        <v>707</v>
      </c>
      <c r="I1" s="9"/>
      <c r="J1" s="10"/>
      <c r="K1" s="144" t="s">
        <v>708</v>
      </c>
      <c r="L1" s="145" t="s">
        <v>709</v>
      </c>
      <c r="M1" s="48"/>
      <c r="N1" s="48"/>
      <c r="O1" s="48"/>
      <c r="P1" s="48"/>
      <c r="Q1" s="48"/>
      <c r="R1" s="48"/>
      <c r="S1" s="48"/>
      <c r="T1" s="48"/>
      <c r="U1" s="48"/>
      <c r="V1" s="48"/>
      <c r="W1" s="48"/>
      <c r="X1" s="48"/>
      <c r="Y1" s="48"/>
      <c r="Z1" s="48"/>
    </row>
    <row r="2">
      <c r="A2" s="48"/>
      <c r="B2" s="146" t="s">
        <v>710</v>
      </c>
      <c r="C2" s="147" t="s">
        <v>711</v>
      </c>
      <c r="D2" s="148" t="s">
        <v>712</v>
      </c>
      <c r="E2" s="149" t="s">
        <v>713</v>
      </c>
      <c r="F2" s="150">
        <v>0.25</v>
      </c>
      <c r="G2" s="48"/>
      <c r="H2" s="146" t="s">
        <v>714</v>
      </c>
      <c r="I2" s="147" t="s">
        <v>715</v>
      </c>
      <c r="J2" s="148" t="s">
        <v>488</v>
      </c>
      <c r="K2" s="149" t="s">
        <v>716</v>
      </c>
      <c r="L2" s="151" t="s">
        <v>717</v>
      </c>
      <c r="M2" s="48"/>
      <c r="N2" s="48"/>
      <c r="O2" s="48"/>
      <c r="P2" s="48"/>
      <c r="Q2" s="48"/>
      <c r="R2" s="48"/>
      <c r="S2" s="48"/>
      <c r="T2" s="48"/>
      <c r="U2" s="48"/>
      <c r="V2" s="48"/>
      <c r="W2" s="48"/>
      <c r="X2" s="48"/>
      <c r="Y2" s="48"/>
      <c r="Z2" s="48"/>
    </row>
    <row r="3">
      <c r="A3" s="48"/>
      <c r="B3" s="152"/>
      <c r="C3" s="152"/>
      <c r="D3" s="148" t="s">
        <v>718</v>
      </c>
      <c r="E3" s="149" t="s">
        <v>719</v>
      </c>
      <c r="F3" s="150">
        <v>0.15</v>
      </c>
      <c r="G3" s="48"/>
      <c r="H3" s="152"/>
      <c r="I3" s="153"/>
      <c r="J3" s="148" t="s">
        <v>602</v>
      </c>
      <c r="K3" s="149" t="s">
        <v>720</v>
      </c>
      <c r="L3" s="154" t="s">
        <v>717</v>
      </c>
      <c r="M3" s="48"/>
      <c r="N3" s="48"/>
      <c r="O3" s="48"/>
      <c r="P3" s="48"/>
      <c r="Q3" s="48"/>
      <c r="R3" s="48"/>
      <c r="S3" s="48"/>
      <c r="T3" s="48"/>
      <c r="U3" s="48"/>
      <c r="V3" s="48"/>
      <c r="W3" s="48"/>
      <c r="X3" s="48"/>
      <c r="Y3" s="48"/>
      <c r="Z3" s="48"/>
    </row>
    <row r="4">
      <c r="A4" s="48"/>
      <c r="B4" s="152"/>
      <c r="C4" s="153"/>
      <c r="D4" s="148" t="s">
        <v>721</v>
      </c>
      <c r="E4" s="149" t="s">
        <v>722</v>
      </c>
      <c r="F4" s="150">
        <v>0.1</v>
      </c>
      <c r="G4" s="48"/>
      <c r="H4" s="152"/>
      <c r="I4" s="147" t="s">
        <v>173</v>
      </c>
      <c r="J4" s="148" t="s">
        <v>519</v>
      </c>
      <c r="K4" s="149" t="s">
        <v>723</v>
      </c>
      <c r="L4" s="154" t="s">
        <v>717</v>
      </c>
      <c r="M4" s="48"/>
      <c r="N4" s="48"/>
      <c r="O4" s="48"/>
      <c r="P4" s="48"/>
      <c r="Q4" s="48"/>
      <c r="R4" s="48"/>
      <c r="S4" s="48"/>
      <c r="T4" s="48"/>
      <c r="U4" s="48"/>
      <c r="V4" s="48"/>
      <c r="W4" s="48"/>
      <c r="X4" s="48"/>
      <c r="Y4" s="48"/>
      <c r="Z4" s="48"/>
    </row>
    <row r="5">
      <c r="A5" s="48"/>
      <c r="B5" s="152"/>
      <c r="C5" s="147" t="s">
        <v>724</v>
      </c>
      <c r="D5" s="148" t="s">
        <v>725</v>
      </c>
      <c r="E5" s="149" t="s">
        <v>726</v>
      </c>
      <c r="F5" s="150">
        <v>0.25</v>
      </c>
      <c r="G5" s="48"/>
      <c r="H5" s="152"/>
      <c r="I5" s="153"/>
      <c r="J5" s="148" t="s">
        <v>650</v>
      </c>
      <c r="K5" s="149" t="s">
        <v>727</v>
      </c>
      <c r="L5" s="154" t="s">
        <v>717</v>
      </c>
      <c r="M5" s="48"/>
      <c r="N5" s="48"/>
      <c r="O5" s="48"/>
      <c r="P5" s="48"/>
      <c r="Q5" s="48"/>
      <c r="R5" s="48"/>
      <c r="S5" s="48"/>
      <c r="T5" s="48"/>
      <c r="U5" s="48"/>
      <c r="V5" s="48"/>
      <c r="W5" s="48"/>
      <c r="X5" s="48"/>
      <c r="Y5" s="48"/>
      <c r="Z5" s="48"/>
    </row>
    <row r="6" ht="65.25" customHeight="1">
      <c r="A6" s="48"/>
      <c r="B6" s="153"/>
      <c r="C6" s="153"/>
      <c r="D6" s="148" t="s">
        <v>607</v>
      </c>
      <c r="E6" s="149" t="s">
        <v>728</v>
      </c>
      <c r="F6" s="150">
        <v>0.15</v>
      </c>
      <c r="G6" s="48"/>
      <c r="H6" s="152"/>
      <c r="I6" s="147" t="s">
        <v>729</v>
      </c>
      <c r="J6" s="148" t="s">
        <v>546</v>
      </c>
      <c r="K6" s="149" t="s">
        <v>730</v>
      </c>
      <c r="L6" s="154" t="s">
        <v>717</v>
      </c>
      <c r="M6" s="48"/>
      <c r="N6" s="48"/>
      <c r="O6" s="48"/>
      <c r="P6" s="48"/>
      <c r="Q6" s="48"/>
      <c r="R6" s="48"/>
      <c r="S6" s="48"/>
      <c r="T6" s="48"/>
      <c r="U6" s="48"/>
      <c r="V6" s="48"/>
      <c r="W6" s="48"/>
      <c r="X6" s="48"/>
      <c r="Y6" s="48"/>
      <c r="Z6" s="48"/>
    </row>
    <row r="7" ht="65.25" customHeight="1">
      <c r="A7" s="48"/>
      <c r="B7" s="48"/>
      <c r="C7" s="48"/>
      <c r="D7" s="48"/>
      <c r="E7" s="48"/>
      <c r="F7" s="48"/>
      <c r="G7" s="48"/>
      <c r="H7" s="153"/>
      <c r="I7" s="153"/>
      <c r="J7" s="148" t="s">
        <v>731</v>
      </c>
      <c r="K7" s="149" t="s">
        <v>732</v>
      </c>
      <c r="L7" s="154" t="s">
        <v>717</v>
      </c>
      <c r="M7" s="48"/>
      <c r="N7" s="48"/>
      <c r="O7" s="48"/>
      <c r="P7" s="48"/>
      <c r="Q7" s="48"/>
      <c r="R7" s="48"/>
      <c r="S7" s="48"/>
      <c r="T7" s="48"/>
      <c r="U7" s="48"/>
      <c r="V7" s="48"/>
      <c r="W7" s="48"/>
      <c r="X7" s="48"/>
      <c r="Y7" s="48"/>
      <c r="Z7" s="48"/>
    </row>
    <row r="8">
      <c r="A8" s="48"/>
      <c r="B8" s="48"/>
      <c r="C8" s="48"/>
      <c r="D8" s="155"/>
      <c r="E8" s="48"/>
      <c r="F8" s="48"/>
      <c r="G8" s="48"/>
      <c r="H8" s="48"/>
      <c r="I8" s="48"/>
      <c r="J8" s="48"/>
      <c r="K8" s="48"/>
      <c r="L8" s="48"/>
      <c r="M8" s="48"/>
      <c r="N8" s="48"/>
      <c r="O8" s="48"/>
      <c r="P8" s="48"/>
      <c r="Q8" s="48"/>
      <c r="R8" s="48"/>
      <c r="S8" s="48"/>
      <c r="T8" s="48"/>
      <c r="U8" s="48"/>
      <c r="V8" s="48"/>
      <c r="W8" s="48"/>
      <c r="X8" s="48"/>
      <c r="Y8" s="48"/>
      <c r="Z8" s="48"/>
    </row>
    <row r="9">
      <c r="A9" s="48"/>
      <c r="B9" s="48"/>
      <c r="C9" s="48"/>
      <c r="D9" s="155"/>
      <c r="E9" s="48"/>
      <c r="F9" s="48"/>
      <c r="G9" s="48"/>
      <c r="H9" s="48"/>
      <c r="I9" s="48"/>
      <c r="J9" s="48"/>
      <c r="K9" s="48"/>
      <c r="L9" s="48"/>
      <c r="M9" s="48"/>
      <c r="N9" s="48"/>
      <c r="O9" s="48"/>
      <c r="P9" s="48"/>
      <c r="Q9" s="48"/>
      <c r="R9" s="48"/>
      <c r="S9" s="48"/>
      <c r="T9" s="48"/>
      <c r="U9" s="48"/>
      <c r="V9" s="48"/>
      <c r="W9" s="48"/>
      <c r="X9" s="48"/>
      <c r="Y9" s="48"/>
      <c r="Z9" s="48"/>
    </row>
    <row r="10">
      <c r="A10" s="48"/>
      <c r="B10" s="48"/>
      <c r="C10" s="48"/>
      <c r="D10" s="155"/>
      <c r="E10" s="48"/>
      <c r="F10" s="48"/>
      <c r="G10" s="48"/>
      <c r="H10" s="48"/>
      <c r="I10" s="48"/>
      <c r="J10" s="48"/>
      <c r="K10" s="48"/>
      <c r="L10" s="48"/>
      <c r="M10" s="48"/>
      <c r="N10" s="48"/>
      <c r="O10" s="48"/>
      <c r="P10" s="48"/>
      <c r="Q10" s="48"/>
      <c r="R10" s="48"/>
      <c r="S10" s="48"/>
      <c r="T10" s="48"/>
      <c r="U10" s="48"/>
      <c r="V10" s="48"/>
      <c r="W10" s="48"/>
      <c r="X10" s="48"/>
      <c r="Y10" s="48"/>
      <c r="Z10" s="48"/>
    </row>
    <row r="11" ht="82.5" customHeight="1">
      <c r="A11" s="48"/>
      <c r="B11" s="48"/>
      <c r="C11" s="48"/>
      <c r="D11" s="155"/>
      <c r="E11" s="48"/>
      <c r="F11" s="48"/>
      <c r="G11" s="48"/>
      <c r="H11" s="48"/>
      <c r="I11" s="48"/>
      <c r="J11" s="48"/>
      <c r="K11" s="48"/>
      <c r="L11" s="48"/>
      <c r="M11" s="48"/>
      <c r="N11" s="48"/>
      <c r="O11" s="48"/>
      <c r="P11" s="48"/>
      <c r="Q11" s="48"/>
      <c r="R11" s="48"/>
      <c r="S11" s="48"/>
      <c r="T11" s="48"/>
      <c r="U11" s="48"/>
      <c r="V11" s="48"/>
      <c r="W11" s="48"/>
      <c r="X11" s="48"/>
      <c r="Y11" s="48"/>
      <c r="Z11" s="48"/>
    </row>
    <row r="12" ht="82.5" customHeight="1">
      <c r="A12" s="48"/>
      <c r="B12" s="48"/>
      <c r="C12" s="48"/>
      <c r="D12" s="155"/>
      <c r="E12" s="48"/>
      <c r="F12" s="48"/>
      <c r="G12" s="48"/>
      <c r="H12" s="48"/>
      <c r="I12" s="48"/>
      <c r="J12" s="48"/>
      <c r="K12" s="48"/>
      <c r="L12" s="48"/>
      <c r="M12" s="48"/>
      <c r="N12" s="48"/>
      <c r="O12" s="48"/>
      <c r="P12" s="48"/>
      <c r="Q12" s="48"/>
      <c r="R12" s="48"/>
      <c r="S12" s="48"/>
      <c r="T12" s="48"/>
      <c r="U12" s="48"/>
      <c r="V12" s="48"/>
      <c r="W12" s="48"/>
      <c r="X12" s="48"/>
      <c r="Y12" s="48"/>
      <c r="Z12" s="48"/>
    </row>
    <row r="13" ht="69.75" customHeight="1">
      <c r="A13" s="48"/>
      <c r="B13" s="48"/>
      <c r="C13" s="48"/>
      <c r="D13" s="155"/>
      <c r="E13" s="48"/>
      <c r="F13" s="48"/>
      <c r="G13" s="48"/>
      <c r="H13" s="48"/>
      <c r="I13" s="48"/>
      <c r="J13" s="48"/>
      <c r="K13" s="48"/>
      <c r="L13" s="48"/>
      <c r="M13" s="48"/>
      <c r="N13" s="48"/>
      <c r="O13" s="48"/>
      <c r="P13" s="48"/>
      <c r="Q13" s="48"/>
      <c r="R13" s="48"/>
      <c r="S13" s="48"/>
      <c r="T13" s="48"/>
      <c r="U13" s="48"/>
      <c r="V13" s="48"/>
      <c r="W13" s="48"/>
      <c r="X13" s="48"/>
      <c r="Y13" s="48"/>
      <c r="Z13" s="48"/>
    </row>
    <row r="14" ht="69.75" customHeight="1">
      <c r="A14" s="48"/>
      <c r="B14" s="48"/>
      <c r="C14" s="48"/>
      <c r="D14" s="155"/>
      <c r="E14" s="48"/>
      <c r="F14" s="48"/>
      <c r="G14" s="48"/>
      <c r="H14" s="48"/>
      <c r="I14" s="48"/>
      <c r="J14" s="48"/>
      <c r="K14" s="48"/>
      <c r="L14" s="48"/>
      <c r="M14" s="48"/>
      <c r="N14" s="48"/>
      <c r="O14" s="48"/>
      <c r="P14" s="48"/>
      <c r="Q14" s="48"/>
      <c r="R14" s="48"/>
      <c r="S14" s="48"/>
      <c r="T14" s="48"/>
      <c r="U14" s="48"/>
      <c r="V14" s="48"/>
      <c r="W14" s="48"/>
      <c r="X14" s="48"/>
      <c r="Y14" s="48"/>
      <c r="Z14" s="48"/>
    </row>
    <row r="15">
      <c r="A15" s="48"/>
      <c r="B15" s="48"/>
      <c r="C15" s="48"/>
      <c r="D15" s="155"/>
      <c r="E15" s="48"/>
      <c r="F15" s="48"/>
      <c r="G15" s="48"/>
      <c r="H15" s="48"/>
      <c r="I15" s="48"/>
      <c r="J15" s="48"/>
      <c r="K15" s="48"/>
      <c r="L15" s="48"/>
      <c r="M15" s="48"/>
      <c r="N15" s="48"/>
      <c r="O15" s="48"/>
      <c r="P15" s="48"/>
      <c r="Q15" s="48"/>
      <c r="R15" s="48"/>
      <c r="S15" s="48"/>
      <c r="T15" s="48"/>
      <c r="U15" s="48"/>
      <c r="V15" s="48"/>
      <c r="W15" s="48"/>
      <c r="X15" s="48"/>
      <c r="Y15" s="48"/>
      <c r="Z15" s="48"/>
    </row>
    <row r="16">
      <c r="A16" s="48"/>
      <c r="B16" s="48"/>
      <c r="C16" s="48"/>
      <c r="D16" s="155"/>
      <c r="E16" s="48"/>
      <c r="F16" s="48"/>
      <c r="G16" s="48"/>
      <c r="H16" s="48"/>
      <c r="I16" s="48"/>
      <c r="J16" s="48"/>
      <c r="K16" s="48"/>
      <c r="L16" s="48"/>
      <c r="M16" s="48"/>
      <c r="N16" s="48"/>
      <c r="O16" s="48"/>
      <c r="P16" s="48"/>
      <c r="Q16" s="48"/>
      <c r="R16" s="48"/>
      <c r="S16" s="48"/>
      <c r="T16" s="48"/>
      <c r="U16" s="48"/>
      <c r="V16" s="48"/>
      <c r="W16" s="48"/>
      <c r="X16" s="48"/>
      <c r="Y16" s="48"/>
      <c r="Z16" s="48"/>
    </row>
    <row r="17">
      <c r="A17" s="48"/>
      <c r="B17" s="48"/>
      <c r="C17" s="48"/>
      <c r="D17" s="155"/>
      <c r="E17" s="48"/>
      <c r="F17" s="48"/>
      <c r="G17" s="48"/>
      <c r="H17" s="48"/>
      <c r="I17" s="48"/>
      <c r="J17" s="48"/>
      <c r="K17" s="48"/>
      <c r="L17" s="48"/>
      <c r="M17" s="48"/>
      <c r="N17" s="48"/>
      <c r="O17" s="48"/>
      <c r="P17" s="48"/>
      <c r="Q17" s="48"/>
      <c r="R17" s="48"/>
      <c r="S17" s="48"/>
      <c r="T17" s="48"/>
      <c r="U17" s="48"/>
      <c r="V17" s="48"/>
      <c r="W17" s="48"/>
      <c r="X17" s="48"/>
      <c r="Y17" s="48"/>
      <c r="Z17" s="48"/>
    </row>
    <row r="18">
      <c r="A18" s="48"/>
      <c r="B18" s="48"/>
      <c r="C18" s="48"/>
      <c r="D18" s="155"/>
      <c r="E18" s="48"/>
      <c r="F18" s="48"/>
      <c r="G18" s="48"/>
      <c r="H18" s="48"/>
      <c r="I18" s="48"/>
      <c r="J18" s="48"/>
      <c r="K18" s="48"/>
      <c r="L18" s="48"/>
      <c r="M18" s="48"/>
      <c r="N18" s="48"/>
      <c r="O18" s="48"/>
      <c r="P18" s="48"/>
      <c r="Q18" s="48"/>
      <c r="R18" s="48"/>
      <c r="S18" s="48"/>
      <c r="T18" s="48"/>
      <c r="U18" s="48"/>
      <c r="V18" s="48"/>
      <c r="W18" s="48"/>
      <c r="X18" s="48"/>
      <c r="Y18" s="48"/>
      <c r="Z18" s="48"/>
    </row>
    <row r="19">
      <c r="A19" s="48"/>
      <c r="B19" s="48"/>
      <c r="C19" s="48"/>
      <c r="D19" s="155"/>
      <c r="E19" s="48"/>
      <c r="F19" s="48"/>
      <c r="G19" s="48"/>
      <c r="H19" s="48"/>
      <c r="I19" s="48"/>
      <c r="J19" s="48"/>
      <c r="K19" s="48"/>
      <c r="L19" s="48"/>
      <c r="M19" s="48"/>
      <c r="N19" s="48"/>
      <c r="O19" s="48"/>
      <c r="P19" s="48"/>
      <c r="Q19" s="48"/>
      <c r="R19" s="48"/>
      <c r="S19" s="48"/>
      <c r="T19" s="48"/>
      <c r="U19" s="48"/>
      <c r="V19" s="48"/>
      <c r="W19" s="48"/>
      <c r="X19" s="48"/>
      <c r="Y19" s="48"/>
      <c r="Z19" s="48"/>
    </row>
    <row r="20">
      <c r="A20" s="48"/>
      <c r="B20" s="48"/>
      <c r="C20" s="48"/>
      <c r="D20" s="155"/>
      <c r="E20" s="48"/>
      <c r="F20" s="48"/>
      <c r="G20" s="48"/>
      <c r="H20" s="48"/>
      <c r="I20" s="48"/>
      <c r="J20" s="48"/>
      <c r="K20" s="48"/>
      <c r="L20" s="48"/>
      <c r="M20" s="48"/>
      <c r="N20" s="48"/>
      <c r="O20" s="48"/>
      <c r="P20" s="48"/>
      <c r="Q20" s="48"/>
      <c r="R20" s="48"/>
      <c r="S20" s="48"/>
      <c r="T20" s="48"/>
      <c r="U20" s="48"/>
      <c r="V20" s="48"/>
      <c r="W20" s="48"/>
      <c r="X20" s="48"/>
      <c r="Y20" s="48"/>
      <c r="Z20" s="48"/>
    </row>
    <row r="21" ht="15.75" customHeight="1">
      <c r="A21" s="48"/>
      <c r="B21" s="48"/>
      <c r="C21" s="48"/>
      <c r="D21" s="155"/>
      <c r="E21" s="48"/>
      <c r="F21" s="48"/>
      <c r="G21" s="48"/>
      <c r="H21" s="48"/>
      <c r="I21" s="48"/>
      <c r="J21" s="48"/>
      <c r="K21" s="48"/>
      <c r="L21" s="48"/>
      <c r="M21" s="48"/>
      <c r="N21" s="48"/>
      <c r="O21" s="48"/>
      <c r="P21" s="48"/>
      <c r="Q21" s="48"/>
      <c r="R21" s="48"/>
      <c r="S21" s="48"/>
      <c r="T21" s="48"/>
      <c r="U21" s="48"/>
      <c r="V21" s="48"/>
      <c r="W21" s="48"/>
      <c r="X21" s="48"/>
      <c r="Y21" s="48"/>
      <c r="Z21" s="48"/>
    </row>
    <row r="22" ht="15.75" customHeight="1">
      <c r="A22" s="48"/>
      <c r="B22" s="48"/>
      <c r="C22" s="48"/>
      <c r="D22" s="155"/>
      <c r="E22" s="48"/>
      <c r="F22" s="48"/>
      <c r="G22" s="48"/>
      <c r="H22" s="48"/>
      <c r="I22" s="48"/>
      <c r="J22" s="48"/>
      <c r="K22" s="48"/>
      <c r="L22" s="48"/>
      <c r="M22" s="48"/>
      <c r="N22" s="48"/>
      <c r="O22" s="48"/>
      <c r="P22" s="48"/>
      <c r="Q22" s="48"/>
      <c r="R22" s="48"/>
      <c r="S22" s="48"/>
      <c r="T22" s="48"/>
      <c r="U22" s="48"/>
      <c r="V22" s="48"/>
      <c r="W22" s="48"/>
      <c r="X22" s="48"/>
      <c r="Y22" s="48"/>
      <c r="Z22" s="48"/>
    </row>
    <row r="23" ht="15.75" customHeight="1">
      <c r="A23" s="48"/>
      <c r="B23" s="48"/>
      <c r="C23" s="48"/>
      <c r="D23" s="155"/>
      <c r="E23" s="48"/>
      <c r="F23" s="48"/>
      <c r="G23" s="48"/>
      <c r="H23" s="48"/>
      <c r="I23" s="48"/>
      <c r="J23" s="48"/>
      <c r="K23" s="48"/>
      <c r="L23" s="48"/>
      <c r="M23" s="48"/>
      <c r="N23" s="48"/>
      <c r="O23" s="48"/>
      <c r="P23" s="48"/>
      <c r="Q23" s="48"/>
      <c r="R23" s="48"/>
      <c r="S23" s="48"/>
      <c r="T23" s="48"/>
      <c r="U23" s="48"/>
      <c r="V23" s="48"/>
      <c r="W23" s="48"/>
      <c r="X23" s="48"/>
      <c r="Y23" s="48"/>
      <c r="Z23" s="48"/>
    </row>
    <row r="24" ht="15.75" customHeight="1">
      <c r="A24" s="48"/>
      <c r="B24" s="48"/>
      <c r="C24" s="48"/>
      <c r="D24" s="155"/>
      <c r="E24" s="48"/>
      <c r="F24" s="48"/>
      <c r="G24" s="48"/>
      <c r="H24" s="48"/>
      <c r="I24" s="48"/>
      <c r="J24" s="48"/>
      <c r="K24" s="48"/>
      <c r="L24" s="48"/>
      <c r="M24" s="48"/>
      <c r="N24" s="48"/>
      <c r="O24" s="48"/>
      <c r="P24" s="48"/>
      <c r="Q24" s="48"/>
      <c r="R24" s="48"/>
      <c r="S24" s="48"/>
      <c r="T24" s="48"/>
      <c r="U24" s="48"/>
      <c r="V24" s="48"/>
      <c r="W24" s="48"/>
      <c r="X24" s="48"/>
      <c r="Y24" s="48"/>
      <c r="Z24" s="48"/>
    </row>
    <row r="25" ht="15.75" customHeight="1">
      <c r="A25" s="48"/>
      <c r="B25" s="48"/>
      <c r="C25" s="48"/>
      <c r="D25" s="155"/>
      <c r="E25" s="48"/>
      <c r="F25" s="48"/>
      <c r="G25" s="48"/>
      <c r="H25" s="48"/>
      <c r="I25" s="48"/>
      <c r="J25" s="48"/>
      <c r="K25" s="48"/>
      <c r="L25" s="48"/>
      <c r="M25" s="48"/>
      <c r="N25" s="48"/>
      <c r="O25" s="48"/>
      <c r="P25" s="48"/>
      <c r="Q25" s="48"/>
      <c r="R25" s="48"/>
      <c r="S25" s="48"/>
      <c r="T25" s="48"/>
      <c r="U25" s="48"/>
      <c r="V25" s="48"/>
      <c r="W25" s="48"/>
      <c r="X25" s="48"/>
      <c r="Y25" s="48"/>
      <c r="Z25" s="48"/>
    </row>
    <row r="26" ht="15.75" customHeight="1">
      <c r="A26" s="48"/>
      <c r="B26" s="48"/>
      <c r="C26" s="48"/>
      <c r="D26" s="155"/>
      <c r="E26" s="48"/>
      <c r="F26" s="48"/>
      <c r="G26" s="48"/>
      <c r="H26" s="48"/>
      <c r="I26" s="48"/>
      <c r="J26" s="48"/>
      <c r="K26" s="48"/>
      <c r="L26" s="48"/>
      <c r="M26" s="48"/>
      <c r="N26" s="48"/>
      <c r="O26" s="48"/>
      <c r="P26" s="48"/>
      <c r="Q26" s="48"/>
      <c r="R26" s="48"/>
      <c r="S26" s="48"/>
      <c r="T26" s="48"/>
      <c r="U26" s="48"/>
      <c r="V26" s="48"/>
      <c r="W26" s="48"/>
      <c r="X26" s="48"/>
      <c r="Y26" s="48"/>
      <c r="Z26" s="48"/>
    </row>
    <row r="27" ht="15.75" customHeight="1">
      <c r="A27" s="48"/>
      <c r="B27" s="48"/>
      <c r="C27" s="48"/>
      <c r="D27" s="155"/>
      <c r="E27" s="48"/>
      <c r="F27" s="48"/>
      <c r="G27" s="48"/>
      <c r="H27" s="48"/>
      <c r="I27" s="48"/>
      <c r="J27" s="48"/>
      <c r="K27" s="48"/>
      <c r="L27" s="48"/>
      <c r="M27" s="48"/>
      <c r="N27" s="48"/>
      <c r="O27" s="48"/>
      <c r="P27" s="48"/>
      <c r="Q27" s="48"/>
      <c r="R27" s="48"/>
      <c r="S27" s="48"/>
      <c r="T27" s="48"/>
      <c r="U27" s="48"/>
      <c r="V27" s="48"/>
      <c r="W27" s="48"/>
      <c r="X27" s="48"/>
      <c r="Y27" s="48"/>
      <c r="Z27" s="48"/>
    </row>
    <row r="28" ht="15.75" customHeight="1">
      <c r="A28" s="48"/>
      <c r="B28" s="48"/>
      <c r="C28" s="48"/>
      <c r="D28" s="155"/>
      <c r="E28" s="48"/>
      <c r="F28" s="48"/>
      <c r="G28" s="48"/>
      <c r="H28" s="48"/>
      <c r="I28" s="48"/>
      <c r="J28" s="48"/>
      <c r="K28" s="48"/>
      <c r="L28" s="48"/>
      <c r="M28" s="48"/>
      <c r="N28" s="48"/>
      <c r="O28" s="48"/>
      <c r="P28" s="48"/>
      <c r="Q28" s="48"/>
      <c r="R28" s="48"/>
      <c r="S28" s="48"/>
      <c r="T28" s="48"/>
      <c r="U28" s="48"/>
      <c r="V28" s="48"/>
      <c r="W28" s="48"/>
      <c r="X28" s="48"/>
      <c r="Y28" s="48"/>
      <c r="Z28" s="48"/>
    </row>
    <row r="29" ht="15.75" customHeight="1">
      <c r="A29" s="48"/>
      <c r="B29" s="48"/>
      <c r="C29" s="48"/>
      <c r="D29" s="155"/>
      <c r="E29" s="48"/>
      <c r="F29" s="48"/>
      <c r="G29" s="48"/>
      <c r="H29" s="48"/>
      <c r="I29" s="48"/>
      <c r="J29" s="48"/>
      <c r="K29" s="48"/>
      <c r="L29" s="48"/>
      <c r="M29" s="48"/>
      <c r="N29" s="48"/>
      <c r="O29" s="48"/>
      <c r="P29" s="48"/>
      <c r="Q29" s="48"/>
      <c r="R29" s="48"/>
      <c r="S29" s="48"/>
      <c r="T29" s="48"/>
      <c r="U29" s="48"/>
      <c r="V29" s="48"/>
      <c r="W29" s="48"/>
      <c r="X29" s="48"/>
      <c r="Y29" s="48"/>
      <c r="Z29" s="48"/>
    </row>
    <row r="30" ht="15.75" customHeight="1">
      <c r="A30" s="48"/>
      <c r="B30" s="48"/>
      <c r="C30" s="48"/>
      <c r="D30" s="155"/>
      <c r="E30" s="48"/>
      <c r="F30" s="48"/>
      <c r="G30" s="48"/>
      <c r="H30" s="48"/>
      <c r="I30" s="48"/>
      <c r="J30" s="48"/>
      <c r="K30" s="48"/>
      <c r="L30" s="48"/>
      <c r="M30" s="48"/>
      <c r="N30" s="48"/>
      <c r="O30" s="48"/>
      <c r="P30" s="48"/>
      <c r="Q30" s="48"/>
      <c r="R30" s="48"/>
      <c r="S30" s="48"/>
      <c r="T30" s="48"/>
      <c r="U30" s="48"/>
      <c r="V30" s="48"/>
      <c r="W30" s="48"/>
      <c r="X30" s="48"/>
      <c r="Y30" s="48"/>
      <c r="Z30" s="48"/>
    </row>
    <row r="31" ht="15.75" customHeight="1">
      <c r="A31" s="48"/>
      <c r="B31" s="48"/>
      <c r="C31" s="48"/>
      <c r="D31" s="155"/>
      <c r="E31" s="48"/>
      <c r="F31" s="48"/>
      <c r="G31" s="48"/>
      <c r="H31" s="48"/>
      <c r="I31" s="48"/>
      <c r="J31" s="48"/>
      <c r="K31" s="48"/>
      <c r="L31" s="48"/>
      <c r="M31" s="48"/>
      <c r="N31" s="48"/>
      <c r="O31" s="48"/>
      <c r="P31" s="48"/>
      <c r="Q31" s="48"/>
      <c r="R31" s="48"/>
      <c r="S31" s="48"/>
      <c r="T31" s="48"/>
      <c r="U31" s="48"/>
      <c r="V31" s="48"/>
      <c r="W31" s="48"/>
      <c r="X31" s="48"/>
      <c r="Y31" s="48"/>
      <c r="Z31" s="48"/>
    </row>
    <row r="32" ht="15.75" customHeight="1">
      <c r="A32" s="48"/>
      <c r="B32" s="48"/>
      <c r="C32" s="48"/>
      <c r="D32" s="155"/>
      <c r="E32" s="48"/>
      <c r="F32" s="48"/>
      <c r="G32" s="48"/>
      <c r="H32" s="48"/>
      <c r="I32" s="48"/>
      <c r="J32" s="48"/>
      <c r="K32" s="48"/>
      <c r="L32" s="48"/>
      <c r="M32" s="48"/>
      <c r="N32" s="48"/>
      <c r="O32" s="48"/>
      <c r="P32" s="48"/>
      <c r="Q32" s="48"/>
      <c r="R32" s="48"/>
      <c r="S32" s="48"/>
      <c r="T32" s="48"/>
      <c r="U32" s="48"/>
      <c r="V32" s="48"/>
      <c r="W32" s="48"/>
      <c r="X32" s="48"/>
      <c r="Y32" s="48"/>
      <c r="Z32" s="48"/>
    </row>
    <row r="33" ht="15.75" customHeight="1">
      <c r="A33" s="48"/>
      <c r="B33" s="48"/>
      <c r="C33" s="48"/>
      <c r="D33" s="155"/>
      <c r="E33" s="48"/>
      <c r="F33" s="48"/>
      <c r="G33" s="48"/>
      <c r="H33" s="48"/>
      <c r="I33" s="48"/>
      <c r="J33" s="48"/>
      <c r="K33" s="48"/>
      <c r="L33" s="48"/>
      <c r="M33" s="48"/>
      <c r="N33" s="48"/>
      <c r="O33" s="48"/>
      <c r="P33" s="48"/>
      <c r="Q33" s="48"/>
      <c r="R33" s="48"/>
      <c r="S33" s="48"/>
      <c r="T33" s="48"/>
      <c r="U33" s="48"/>
      <c r="V33" s="48"/>
      <c r="W33" s="48"/>
      <c r="X33" s="48"/>
      <c r="Y33" s="48"/>
      <c r="Z33" s="48"/>
    </row>
    <row r="34" ht="15.75" customHeight="1">
      <c r="A34" s="48"/>
      <c r="B34" s="48"/>
      <c r="C34" s="48"/>
      <c r="D34" s="155"/>
      <c r="E34" s="48"/>
      <c r="F34" s="48"/>
      <c r="G34" s="48"/>
      <c r="H34" s="48"/>
      <c r="I34" s="48"/>
      <c r="J34" s="48"/>
      <c r="K34" s="48"/>
      <c r="L34" s="48"/>
      <c r="M34" s="48"/>
      <c r="N34" s="48"/>
      <c r="O34" s="48"/>
      <c r="P34" s="48"/>
      <c r="Q34" s="48"/>
      <c r="R34" s="48"/>
      <c r="S34" s="48"/>
      <c r="T34" s="48"/>
      <c r="U34" s="48"/>
      <c r="V34" s="48"/>
      <c r="W34" s="48"/>
      <c r="X34" s="48"/>
      <c r="Y34" s="48"/>
      <c r="Z34" s="48"/>
    </row>
    <row r="35" ht="15.75" customHeight="1">
      <c r="A35" s="48"/>
      <c r="B35" s="48"/>
      <c r="C35" s="48"/>
      <c r="D35" s="155"/>
      <c r="E35" s="48"/>
      <c r="F35" s="48"/>
      <c r="G35" s="48"/>
      <c r="H35" s="48"/>
      <c r="I35" s="48"/>
      <c r="J35" s="48"/>
      <c r="K35" s="48"/>
      <c r="L35" s="48"/>
      <c r="M35" s="48"/>
      <c r="N35" s="48"/>
      <c r="O35" s="48"/>
      <c r="P35" s="48"/>
      <c r="Q35" s="48"/>
      <c r="R35" s="48"/>
      <c r="S35" s="48"/>
      <c r="T35" s="48"/>
      <c r="U35" s="48"/>
      <c r="V35" s="48"/>
      <c r="W35" s="48"/>
      <c r="X35" s="48"/>
      <c r="Y35" s="48"/>
      <c r="Z35" s="48"/>
    </row>
    <row r="36" ht="15.75" customHeight="1">
      <c r="A36" s="48"/>
      <c r="B36" s="48"/>
      <c r="C36" s="48"/>
      <c r="D36" s="155"/>
      <c r="E36" s="48"/>
      <c r="F36" s="48"/>
      <c r="G36" s="48"/>
      <c r="H36" s="48"/>
      <c r="I36" s="48"/>
      <c r="J36" s="48"/>
      <c r="K36" s="48"/>
      <c r="L36" s="48"/>
      <c r="M36" s="48"/>
      <c r="N36" s="48"/>
      <c r="O36" s="48"/>
      <c r="P36" s="48"/>
      <c r="Q36" s="48"/>
      <c r="R36" s="48"/>
      <c r="S36" s="48"/>
      <c r="T36" s="48"/>
      <c r="U36" s="48"/>
      <c r="V36" s="48"/>
      <c r="W36" s="48"/>
      <c r="X36" s="48"/>
      <c r="Y36" s="48"/>
      <c r="Z36" s="48"/>
    </row>
    <row r="37" ht="15.75" customHeight="1">
      <c r="A37" s="48"/>
      <c r="B37" s="48"/>
      <c r="C37" s="48"/>
      <c r="D37" s="155"/>
      <c r="E37" s="48"/>
      <c r="F37" s="48"/>
      <c r="G37" s="48"/>
      <c r="H37" s="48"/>
      <c r="I37" s="48"/>
      <c r="J37" s="48"/>
      <c r="K37" s="48"/>
      <c r="L37" s="48"/>
      <c r="M37" s="48"/>
      <c r="N37" s="48"/>
      <c r="O37" s="48"/>
      <c r="P37" s="48"/>
      <c r="Q37" s="48"/>
      <c r="R37" s="48"/>
      <c r="S37" s="48"/>
      <c r="T37" s="48"/>
      <c r="U37" s="48"/>
      <c r="V37" s="48"/>
      <c r="W37" s="48"/>
      <c r="X37" s="48"/>
      <c r="Y37" s="48"/>
      <c r="Z37" s="48"/>
    </row>
    <row r="38" ht="15.75" customHeight="1">
      <c r="A38" s="48"/>
      <c r="B38" s="48"/>
      <c r="C38" s="48"/>
      <c r="D38" s="155"/>
      <c r="E38" s="48"/>
      <c r="F38" s="48"/>
      <c r="G38" s="48"/>
      <c r="H38" s="48"/>
      <c r="I38" s="48"/>
      <c r="J38" s="48"/>
      <c r="K38" s="48"/>
      <c r="L38" s="48"/>
      <c r="M38" s="48"/>
      <c r="N38" s="48"/>
      <c r="O38" s="48"/>
      <c r="P38" s="48"/>
      <c r="Q38" s="48"/>
      <c r="R38" s="48"/>
      <c r="S38" s="48"/>
      <c r="T38" s="48"/>
      <c r="U38" s="48"/>
      <c r="V38" s="48"/>
      <c r="W38" s="48"/>
      <c r="X38" s="48"/>
      <c r="Y38" s="48"/>
      <c r="Z38" s="48"/>
    </row>
    <row r="39" ht="15.75" customHeight="1">
      <c r="A39" s="48"/>
      <c r="B39" s="48"/>
      <c r="C39" s="48"/>
      <c r="D39" s="155"/>
      <c r="E39" s="48"/>
      <c r="F39" s="48"/>
      <c r="G39" s="48"/>
      <c r="H39" s="48"/>
      <c r="I39" s="48"/>
      <c r="J39" s="48"/>
      <c r="K39" s="48"/>
      <c r="L39" s="48"/>
      <c r="M39" s="48"/>
      <c r="N39" s="48"/>
      <c r="O39" s="48"/>
      <c r="P39" s="48"/>
      <c r="Q39" s="48"/>
      <c r="R39" s="48"/>
      <c r="S39" s="48"/>
      <c r="T39" s="48"/>
      <c r="U39" s="48"/>
      <c r="V39" s="48"/>
      <c r="W39" s="48"/>
      <c r="X39" s="48"/>
      <c r="Y39" s="48"/>
      <c r="Z39" s="48"/>
    </row>
    <row r="40" ht="15.75" customHeight="1">
      <c r="A40" s="48"/>
      <c r="B40" s="48"/>
      <c r="C40" s="48"/>
      <c r="D40" s="155"/>
      <c r="E40" s="48"/>
      <c r="F40" s="48"/>
      <c r="G40" s="48"/>
      <c r="H40" s="48"/>
      <c r="I40" s="48"/>
      <c r="J40" s="48"/>
      <c r="K40" s="48"/>
      <c r="L40" s="48"/>
      <c r="M40" s="48"/>
      <c r="N40" s="48"/>
      <c r="O40" s="48"/>
      <c r="P40" s="48"/>
      <c r="Q40" s="48"/>
      <c r="R40" s="48"/>
      <c r="S40" s="48"/>
      <c r="T40" s="48"/>
      <c r="U40" s="48"/>
      <c r="V40" s="48"/>
      <c r="W40" s="48"/>
      <c r="X40" s="48"/>
      <c r="Y40" s="48"/>
      <c r="Z40" s="48"/>
    </row>
    <row r="41" ht="15.75" customHeight="1">
      <c r="A41" s="48"/>
      <c r="B41" s="48"/>
      <c r="C41" s="48"/>
      <c r="D41" s="155"/>
      <c r="E41" s="48"/>
      <c r="F41" s="48"/>
      <c r="G41" s="48"/>
      <c r="H41" s="48"/>
      <c r="I41" s="48"/>
      <c r="J41" s="48"/>
      <c r="K41" s="48"/>
      <c r="L41" s="48"/>
      <c r="M41" s="48"/>
      <c r="N41" s="48"/>
      <c r="O41" s="48"/>
      <c r="P41" s="48"/>
      <c r="Q41" s="48"/>
      <c r="R41" s="48"/>
      <c r="S41" s="48"/>
      <c r="T41" s="48"/>
      <c r="U41" s="48"/>
      <c r="V41" s="48"/>
      <c r="W41" s="48"/>
      <c r="X41" s="48"/>
      <c r="Y41" s="48"/>
      <c r="Z41" s="48"/>
    </row>
    <row r="42" ht="15.75" customHeight="1">
      <c r="A42" s="48"/>
      <c r="B42" s="48"/>
      <c r="C42" s="48"/>
      <c r="D42" s="155"/>
      <c r="E42" s="48"/>
      <c r="F42" s="48"/>
      <c r="G42" s="48"/>
      <c r="H42" s="48"/>
      <c r="I42" s="48"/>
      <c r="J42" s="48"/>
      <c r="K42" s="48"/>
      <c r="L42" s="48"/>
      <c r="M42" s="48"/>
      <c r="N42" s="48"/>
      <c r="O42" s="48"/>
      <c r="P42" s="48"/>
      <c r="Q42" s="48"/>
      <c r="R42" s="48"/>
      <c r="S42" s="48"/>
      <c r="T42" s="48"/>
      <c r="U42" s="48"/>
      <c r="V42" s="48"/>
      <c r="W42" s="48"/>
      <c r="X42" s="48"/>
      <c r="Y42" s="48"/>
      <c r="Z42" s="48"/>
    </row>
    <row r="43" ht="15.75" customHeight="1">
      <c r="A43" s="48"/>
      <c r="B43" s="48"/>
      <c r="C43" s="48"/>
      <c r="D43" s="155"/>
      <c r="E43" s="48"/>
      <c r="F43" s="48"/>
      <c r="G43" s="48"/>
      <c r="H43" s="48"/>
      <c r="I43" s="48"/>
      <c r="J43" s="48"/>
      <c r="K43" s="48"/>
      <c r="L43" s="48"/>
      <c r="M43" s="48"/>
      <c r="N43" s="48"/>
      <c r="O43" s="48"/>
      <c r="P43" s="48"/>
      <c r="Q43" s="48"/>
      <c r="R43" s="48"/>
      <c r="S43" s="48"/>
      <c r="T43" s="48"/>
      <c r="U43" s="48"/>
      <c r="V43" s="48"/>
      <c r="W43" s="48"/>
      <c r="X43" s="48"/>
      <c r="Y43" s="48"/>
      <c r="Z43" s="48"/>
    </row>
    <row r="44" ht="15.75" customHeight="1">
      <c r="A44" s="48"/>
      <c r="B44" s="48"/>
      <c r="C44" s="48"/>
      <c r="D44" s="155"/>
      <c r="E44" s="48"/>
      <c r="F44" s="48"/>
      <c r="G44" s="48"/>
      <c r="H44" s="48"/>
      <c r="I44" s="48"/>
      <c r="J44" s="48"/>
      <c r="K44" s="48"/>
      <c r="L44" s="48"/>
      <c r="M44" s="48"/>
      <c r="N44" s="48"/>
      <c r="O44" s="48"/>
      <c r="P44" s="48"/>
      <c r="Q44" s="48"/>
      <c r="R44" s="48"/>
      <c r="S44" s="48"/>
      <c r="T44" s="48"/>
      <c r="U44" s="48"/>
      <c r="V44" s="48"/>
      <c r="W44" s="48"/>
      <c r="X44" s="48"/>
      <c r="Y44" s="48"/>
      <c r="Z44" s="48"/>
    </row>
    <row r="45" ht="15.75" customHeight="1">
      <c r="A45" s="48"/>
      <c r="B45" s="48"/>
      <c r="C45" s="48"/>
      <c r="D45" s="155"/>
      <c r="E45" s="48"/>
      <c r="F45" s="48"/>
      <c r="G45" s="48"/>
      <c r="H45" s="48"/>
      <c r="I45" s="48"/>
      <c r="J45" s="48"/>
      <c r="K45" s="48"/>
      <c r="L45" s="48"/>
      <c r="M45" s="48"/>
      <c r="N45" s="48"/>
      <c r="O45" s="48"/>
      <c r="P45" s="48"/>
      <c r="Q45" s="48"/>
      <c r="R45" s="48"/>
      <c r="S45" s="48"/>
      <c r="T45" s="48"/>
      <c r="U45" s="48"/>
      <c r="V45" s="48"/>
      <c r="W45" s="48"/>
      <c r="X45" s="48"/>
      <c r="Y45" s="48"/>
      <c r="Z45" s="48"/>
    </row>
    <row r="46" ht="15.75" customHeight="1">
      <c r="A46" s="48"/>
      <c r="B46" s="48"/>
      <c r="C46" s="48"/>
      <c r="D46" s="155"/>
      <c r="E46" s="48"/>
      <c r="F46" s="48"/>
      <c r="G46" s="48"/>
      <c r="H46" s="48"/>
      <c r="I46" s="48"/>
      <c r="J46" s="48"/>
      <c r="K46" s="48"/>
      <c r="L46" s="48"/>
      <c r="M46" s="48"/>
      <c r="N46" s="48"/>
      <c r="O46" s="48"/>
      <c r="P46" s="48"/>
      <c r="Q46" s="48"/>
      <c r="R46" s="48"/>
      <c r="S46" s="48"/>
      <c r="T46" s="48"/>
      <c r="U46" s="48"/>
      <c r="V46" s="48"/>
      <c r="W46" s="48"/>
      <c r="X46" s="48"/>
      <c r="Y46" s="48"/>
      <c r="Z46" s="48"/>
    </row>
    <row r="47" ht="15.75" customHeight="1">
      <c r="A47" s="48"/>
      <c r="B47" s="48"/>
      <c r="C47" s="48"/>
      <c r="D47" s="155"/>
      <c r="E47" s="48"/>
      <c r="F47" s="48"/>
      <c r="G47" s="48"/>
      <c r="H47" s="48"/>
      <c r="I47" s="48"/>
      <c r="J47" s="48"/>
      <c r="K47" s="48"/>
      <c r="L47" s="48"/>
      <c r="M47" s="48"/>
      <c r="N47" s="48"/>
      <c r="O47" s="48"/>
      <c r="P47" s="48"/>
      <c r="Q47" s="48"/>
      <c r="R47" s="48"/>
      <c r="S47" s="48"/>
      <c r="T47" s="48"/>
      <c r="U47" s="48"/>
      <c r="V47" s="48"/>
      <c r="W47" s="48"/>
      <c r="X47" s="48"/>
      <c r="Y47" s="48"/>
      <c r="Z47" s="48"/>
    </row>
    <row r="48" ht="15.75" customHeight="1">
      <c r="A48" s="48"/>
      <c r="B48" s="48"/>
      <c r="C48" s="48"/>
      <c r="D48" s="155"/>
      <c r="E48" s="48"/>
      <c r="F48" s="48"/>
      <c r="G48" s="48"/>
      <c r="H48" s="48"/>
      <c r="I48" s="48"/>
      <c r="J48" s="48"/>
      <c r="K48" s="48"/>
      <c r="L48" s="48"/>
      <c r="M48" s="48"/>
      <c r="N48" s="48"/>
      <c r="O48" s="48"/>
      <c r="P48" s="48"/>
      <c r="Q48" s="48"/>
      <c r="R48" s="48"/>
      <c r="S48" s="48"/>
      <c r="T48" s="48"/>
      <c r="U48" s="48"/>
      <c r="V48" s="48"/>
      <c r="W48" s="48"/>
      <c r="X48" s="48"/>
      <c r="Y48" s="48"/>
      <c r="Z48" s="48"/>
    </row>
    <row r="49" ht="15.75" customHeight="1">
      <c r="A49" s="48"/>
      <c r="B49" s="48"/>
      <c r="C49" s="48"/>
      <c r="D49" s="155"/>
      <c r="E49" s="48"/>
      <c r="F49" s="48"/>
      <c r="G49" s="48"/>
      <c r="H49" s="48"/>
      <c r="I49" s="48"/>
      <c r="J49" s="48"/>
      <c r="K49" s="48"/>
      <c r="L49" s="48"/>
      <c r="M49" s="48"/>
      <c r="N49" s="48"/>
      <c r="O49" s="48"/>
      <c r="P49" s="48"/>
      <c r="Q49" s="48"/>
      <c r="R49" s="48"/>
      <c r="S49" s="48"/>
      <c r="T49" s="48"/>
      <c r="U49" s="48"/>
      <c r="V49" s="48"/>
      <c r="W49" s="48"/>
      <c r="X49" s="48"/>
      <c r="Y49" s="48"/>
      <c r="Z49" s="48"/>
    </row>
    <row r="50" ht="15.75" customHeight="1">
      <c r="A50" s="48"/>
      <c r="B50" s="48"/>
      <c r="C50" s="48"/>
      <c r="D50" s="155"/>
      <c r="E50" s="48"/>
      <c r="F50" s="48"/>
      <c r="G50" s="48"/>
      <c r="H50" s="48"/>
      <c r="I50" s="48"/>
      <c r="J50" s="48"/>
      <c r="K50" s="48"/>
      <c r="L50" s="48"/>
      <c r="M50" s="48"/>
      <c r="N50" s="48"/>
      <c r="O50" s="48"/>
      <c r="P50" s="48"/>
      <c r="Q50" s="48"/>
      <c r="R50" s="48"/>
      <c r="S50" s="48"/>
      <c r="T50" s="48"/>
      <c r="U50" s="48"/>
      <c r="V50" s="48"/>
      <c r="W50" s="48"/>
      <c r="X50" s="48"/>
      <c r="Y50" s="48"/>
      <c r="Z50" s="48"/>
    </row>
    <row r="51" ht="15.75" customHeight="1">
      <c r="A51" s="48"/>
      <c r="B51" s="48"/>
      <c r="C51" s="48"/>
      <c r="D51" s="155"/>
      <c r="E51" s="48"/>
      <c r="F51" s="48"/>
      <c r="G51" s="48"/>
      <c r="H51" s="48"/>
      <c r="I51" s="48"/>
      <c r="J51" s="48"/>
      <c r="K51" s="48"/>
      <c r="L51" s="48"/>
      <c r="M51" s="48"/>
      <c r="N51" s="48"/>
      <c r="O51" s="48"/>
      <c r="P51" s="48"/>
      <c r="Q51" s="48"/>
      <c r="R51" s="48"/>
      <c r="S51" s="48"/>
      <c r="T51" s="48"/>
      <c r="U51" s="48"/>
      <c r="V51" s="48"/>
      <c r="W51" s="48"/>
      <c r="X51" s="48"/>
      <c r="Y51" s="48"/>
      <c r="Z51" s="48"/>
    </row>
    <row r="52" ht="15.75" customHeight="1">
      <c r="A52" s="48"/>
      <c r="B52" s="48"/>
      <c r="C52" s="48"/>
      <c r="D52" s="155"/>
      <c r="E52" s="48"/>
      <c r="F52" s="48"/>
      <c r="G52" s="48"/>
      <c r="H52" s="48"/>
      <c r="I52" s="48"/>
      <c r="J52" s="48"/>
      <c r="K52" s="48"/>
      <c r="L52" s="48"/>
      <c r="M52" s="48"/>
      <c r="N52" s="48"/>
      <c r="O52" s="48"/>
      <c r="P52" s="48"/>
      <c r="Q52" s="48"/>
      <c r="R52" s="48"/>
      <c r="S52" s="48"/>
      <c r="T52" s="48"/>
      <c r="U52" s="48"/>
      <c r="V52" s="48"/>
      <c r="W52" s="48"/>
      <c r="X52" s="48"/>
      <c r="Y52" s="48"/>
      <c r="Z52" s="48"/>
    </row>
    <row r="53" ht="15.75" customHeight="1">
      <c r="A53" s="48"/>
      <c r="B53" s="48"/>
      <c r="C53" s="48"/>
      <c r="D53" s="155"/>
      <c r="E53" s="48"/>
      <c r="F53" s="48"/>
      <c r="G53" s="48"/>
      <c r="H53" s="48"/>
      <c r="I53" s="48"/>
      <c r="J53" s="48"/>
      <c r="K53" s="48"/>
      <c r="L53" s="48"/>
      <c r="M53" s="48"/>
      <c r="N53" s="48"/>
      <c r="O53" s="48"/>
      <c r="P53" s="48"/>
      <c r="Q53" s="48"/>
      <c r="R53" s="48"/>
      <c r="S53" s="48"/>
      <c r="T53" s="48"/>
      <c r="U53" s="48"/>
      <c r="V53" s="48"/>
      <c r="W53" s="48"/>
      <c r="X53" s="48"/>
      <c r="Y53" s="48"/>
      <c r="Z53" s="48"/>
    </row>
    <row r="54" ht="15.75" customHeight="1">
      <c r="A54" s="48"/>
      <c r="B54" s="48"/>
      <c r="C54" s="48"/>
      <c r="D54" s="155"/>
      <c r="E54" s="48"/>
      <c r="F54" s="48"/>
      <c r="G54" s="48"/>
      <c r="H54" s="48"/>
      <c r="I54" s="48"/>
      <c r="J54" s="48"/>
      <c r="K54" s="48"/>
      <c r="L54" s="48"/>
      <c r="M54" s="48"/>
      <c r="N54" s="48"/>
      <c r="O54" s="48"/>
      <c r="P54" s="48"/>
      <c r="Q54" s="48"/>
      <c r="R54" s="48"/>
      <c r="S54" s="48"/>
      <c r="T54" s="48"/>
      <c r="U54" s="48"/>
      <c r="V54" s="48"/>
      <c r="W54" s="48"/>
      <c r="X54" s="48"/>
      <c r="Y54" s="48"/>
      <c r="Z54" s="48"/>
    </row>
    <row r="55" ht="15.75" customHeight="1">
      <c r="A55" s="48"/>
      <c r="B55" s="48"/>
      <c r="C55" s="48"/>
      <c r="D55" s="155"/>
      <c r="E55" s="48"/>
      <c r="F55" s="48"/>
      <c r="G55" s="48"/>
      <c r="H55" s="48"/>
      <c r="I55" s="48"/>
      <c r="J55" s="48"/>
      <c r="K55" s="48"/>
      <c r="L55" s="48"/>
      <c r="M55" s="48"/>
      <c r="N55" s="48"/>
      <c r="O55" s="48"/>
      <c r="P55" s="48"/>
      <c r="Q55" s="48"/>
      <c r="R55" s="48"/>
      <c r="S55" s="48"/>
      <c r="T55" s="48"/>
      <c r="U55" s="48"/>
      <c r="V55" s="48"/>
      <c r="W55" s="48"/>
      <c r="X55" s="48"/>
      <c r="Y55" s="48"/>
      <c r="Z55" s="48"/>
    </row>
    <row r="56" ht="15.75" customHeight="1">
      <c r="A56" s="48"/>
      <c r="B56" s="48"/>
      <c r="C56" s="48"/>
      <c r="D56" s="155"/>
      <c r="E56" s="48"/>
      <c r="F56" s="48"/>
      <c r="G56" s="48"/>
      <c r="H56" s="48"/>
      <c r="I56" s="48"/>
      <c r="J56" s="48"/>
      <c r="K56" s="48"/>
      <c r="L56" s="48"/>
      <c r="M56" s="48"/>
      <c r="N56" s="48"/>
      <c r="O56" s="48"/>
      <c r="P56" s="48"/>
      <c r="Q56" s="48"/>
      <c r="R56" s="48"/>
      <c r="S56" s="48"/>
      <c r="T56" s="48"/>
      <c r="U56" s="48"/>
      <c r="V56" s="48"/>
      <c r="W56" s="48"/>
      <c r="X56" s="48"/>
      <c r="Y56" s="48"/>
      <c r="Z56" s="48"/>
    </row>
    <row r="57" ht="15.75" customHeight="1">
      <c r="A57" s="48"/>
      <c r="B57" s="48"/>
      <c r="C57" s="48"/>
      <c r="D57" s="155"/>
      <c r="E57" s="48"/>
      <c r="F57" s="48"/>
      <c r="G57" s="48"/>
      <c r="H57" s="48"/>
      <c r="I57" s="48"/>
      <c r="J57" s="48"/>
      <c r="K57" s="48"/>
      <c r="L57" s="48"/>
      <c r="M57" s="48"/>
      <c r="N57" s="48"/>
      <c r="O57" s="48"/>
      <c r="P57" s="48"/>
      <c r="Q57" s="48"/>
      <c r="R57" s="48"/>
      <c r="S57" s="48"/>
      <c r="T57" s="48"/>
      <c r="U57" s="48"/>
      <c r="V57" s="48"/>
      <c r="W57" s="48"/>
      <c r="X57" s="48"/>
      <c r="Y57" s="48"/>
      <c r="Z57" s="48"/>
    </row>
    <row r="58" ht="15.75" customHeight="1">
      <c r="A58" s="48"/>
      <c r="B58" s="48"/>
      <c r="C58" s="48"/>
      <c r="D58" s="155"/>
      <c r="E58" s="48"/>
      <c r="F58" s="48"/>
      <c r="G58" s="48"/>
      <c r="H58" s="48"/>
      <c r="I58" s="48"/>
      <c r="J58" s="48"/>
      <c r="K58" s="48"/>
      <c r="L58" s="48"/>
      <c r="M58" s="48"/>
      <c r="N58" s="48"/>
      <c r="O58" s="48"/>
      <c r="P58" s="48"/>
      <c r="Q58" s="48"/>
      <c r="R58" s="48"/>
      <c r="S58" s="48"/>
      <c r="T58" s="48"/>
      <c r="U58" s="48"/>
      <c r="V58" s="48"/>
      <c r="W58" s="48"/>
      <c r="X58" s="48"/>
      <c r="Y58" s="48"/>
      <c r="Z58" s="48"/>
    </row>
    <row r="59" ht="15.75" customHeight="1">
      <c r="A59" s="48"/>
      <c r="B59" s="48"/>
      <c r="C59" s="48"/>
      <c r="D59" s="155"/>
      <c r="E59" s="48"/>
      <c r="F59" s="48"/>
      <c r="G59" s="48"/>
      <c r="H59" s="48"/>
      <c r="I59" s="48"/>
      <c r="J59" s="48"/>
      <c r="K59" s="48"/>
      <c r="L59" s="48"/>
      <c r="M59" s="48"/>
      <c r="N59" s="48"/>
      <c r="O59" s="48"/>
      <c r="P59" s="48"/>
      <c r="Q59" s="48"/>
      <c r="R59" s="48"/>
      <c r="S59" s="48"/>
      <c r="T59" s="48"/>
      <c r="U59" s="48"/>
      <c r="V59" s="48"/>
      <c r="W59" s="48"/>
      <c r="X59" s="48"/>
      <c r="Y59" s="48"/>
      <c r="Z59" s="48"/>
    </row>
    <row r="60" ht="15.75" customHeight="1">
      <c r="A60" s="48"/>
      <c r="B60" s="48"/>
      <c r="C60" s="48"/>
      <c r="D60" s="155"/>
      <c r="E60" s="48"/>
      <c r="F60" s="48"/>
      <c r="G60" s="48"/>
      <c r="H60" s="48"/>
      <c r="I60" s="48"/>
      <c r="J60" s="48"/>
      <c r="K60" s="48"/>
      <c r="L60" s="48"/>
      <c r="M60" s="48"/>
      <c r="N60" s="48"/>
      <c r="O60" s="48"/>
      <c r="P60" s="48"/>
      <c r="Q60" s="48"/>
      <c r="R60" s="48"/>
      <c r="S60" s="48"/>
      <c r="T60" s="48"/>
      <c r="U60" s="48"/>
      <c r="V60" s="48"/>
      <c r="W60" s="48"/>
      <c r="X60" s="48"/>
      <c r="Y60" s="48"/>
      <c r="Z60" s="48"/>
    </row>
    <row r="61" ht="15.75" customHeight="1">
      <c r="A61" s="48"/>
      <c r="B61" s="48"/>
      <c r="C61" s="48"/>
      <c r="D61" s="155"/>
      <c r="E61" s="48"/>
      <c r="F61" s="48"/>
      <c r="G61" s="48"/>
      <c r="H61" s="48"/>
      <c r="I61" s="48"/>
      <c r="J61" s="48"/>
      <c r="K61" s="48"/>
      <c r="L61" s="48"/>
      <c r="M61" s="48"/>
      <c r="N61" s="48"/>
      <c r="O61" s="48"/>
      <c r="P61" s="48"/>
      <c r="Q61" s="48"/>
      <c r="R61" s="48"/>
      <c r="S61" s="48"/>
      <c r="T61" s="48"/>
      <c r="U61" s="48"/>
      <c r="V61" s="48"/>
      <c r="W61" s="48"/>
      <c r="X61" s="48"/>
      <c r="Y61" s="48"/>
      <c r="Z61" s="48"/>
    </row>
    <row r="62" ht="15.75" customHeight="1">
      <c r="A62" s="48"/>
      <c r="B62" s="48"/>
      <c r="C62" s="48"/>
      <c r="D62" s="155"/>
      <c r="E62" s="48"/>
      <c r="F62" s="48"/>
      <c r="G62" s="48"/>
      <c r="H62" s="48"/>
      <c r="I62" s="48"/>
      <c r="J62" s="48"/>
      <c r="K62" s="48"/>
      <c r="L62" s="48"/>
      <c r="M62" s="48"/>
      <c r="N62" s="48"/>
      <c r="O62" s="48"/>
      <c r="P62" s="48"/>
      <c r="Q62" s="48"/>
      <c r="R62" s="48"/>
      <c r="S62" s="48"/>
      <c r="T62" s="48"/>
      <c r="U62" s="48"/>
      <c r="V62" s="48"/>
      <c r="W62" s="48"/>
      <c r="X62" s="48"/>
      <c r="Y62" s="48"/>
      <c r="Z62" s="48"/>
    </row>
    <row r="63" ht="15.75" customHeight="1">
      <c r="A63" s="48"/>
      <c r="B63" s="48"/>
      <c r="C63" s="48"/>
      <c r="D63" s="155"/>
      <c r="E63" s="48"/>
      <c r="F63" s="48"/>
      <c r="G63" s="48"/>
      <c r="H63" s="48"/>
      <c r="I63" s="48"/>
      <c r="J63" s="48"/>
      <c r="K63" s="48"/>
      <c r="L63" s="48"/>
      <c r="M63" s="48"/>
      <c r="N63" s="48"/>
      <c r="O63" s="48"/>
      <c r="P63" s="48"/>
      <c r="Q63" s="48"/>
      <c r="R63" s="48"/>
      <c r="S63" s="48"/>
      <c r="T63" s="48"/>
      <c r="U63" s="48"/>
      <c r="V63" s="48"/>
      <c r="W63" s="48"/>
      <c r="X63" s="48"/>
      <c r="Y63" s="48"/>
      <c r="Z63" s="48"/>
    </row>
    <row r="64" ht="15.75" customHeight="1">
      <c r="A64" s="48"/>
      <c r="B64" s="48"/>
      <c r="C64" s="48"/>
      <c r="D64" s="155"/>
      <c r="E64" s="48"/>
      <c r="F64" s="48"/>
      <c r="G64" s="48"/>
      <c r="H64" s="48"/>
      <c r="I64" s="48"/>
      <c r="J64" s="48"/>
      <c r="K64" s="48"/>
      <c r="L64" s="48"/>
      <c r="M64" s="48"/>
      <c r="N64" s="48"/>
      <c r="O64" s="48"/>
      <c r="P64" s="48"/>
      <c r="Q64" s="48"/>
      <c r="R64" s="48"/>
      <c r="S64" s="48"/>
      <c r="T64" s="48"/>
      <c r="U64" s="48"/>
      <c r="V64" s="48"/>
      <c r="W64" s="48"/>
      <c r="X64" s="48"/>
      <c r="Y64" s="48"/>
      <c r="Z64" s="48"/>
    </row>
    <row r="65" ht="15.75" customHeight="1">
      <c r="A65" s="48"/>
      <c r="B65" s="48"/>
      <c r="C65" s="48"/>
      <c r="D65" s="155"/>
      <c r="E65" s="48"/>
      <c r="F65" s="48"/>
      <c r="G65" s="48"/>
      <c r="H65" s="48"/>
      <c r="I65" s="48"/>
      <c r="J65" s="48"/>
      <c r="K65" s="48"/>
      <c r="L65" s="48"/>
      <c r="M65" s="48"/>
      <c r="N65" s="48"/>
      <c r="O65" s="48"/>
      <c r="P65" s="48"/>
      <c r="Q65" s="48"/>
      <c r="R65" s="48"/>
      <c r="S65" s="48"/>
      <c r="T65" s="48"/>
      <c r="U65" s="48"/>
      <c r="V65" s="48"/>
      <c r="W65" s="48"/>
      <c r="X65" s="48"/>
      <c r="Y65" s="48"/>
      <c r="Z65" s="48"/>
    </row>
    <row r="66" ht="15.75" customHeight="1">
      <c r="A66" s="48"/>
      <c r="B66" s="48"/>
      <c r="C66" s="48"/>
      <c r="D66" s="155"/>
      <c r="E66" s="48"/>
      <c r="F66" s="48"/>
      <c r="G66" s="48"/>
      <c r="H66" s="48"/>
      <c r="I66" s="48"/>
      <c r="J66" s="48"/>
      <c r="K66" s="48"/>
      <c r="L66" s="48"/>
      <c r="M66" s="48"/>
      <c r="N66" s="48"/>
      <c r="O66" s="48"/>
      <c r="P66" s="48"/>
      <c r="Q66" s="48"/>
      <c r="R66" s="48"/>
      <c r="S66" s="48"/>
      <c r="T66" s="48"/>
      <c r="U66" s="48"/>
      <c r="V66" s="48"/>
      <c r="W66" s="48"/>
      <c r="X66" s="48"/>
      <c r="Y66" s="48"/>
      <c r="Z66" s="48"/>
    </row>
    <row r="67" ht="15.75" customHeight="1">
      <c r="A67" s="48"/>
      <c r="B67" s="48"/>
      <c r="C67" s="48"/>
      <c r="D67" s="155"/>
      <c r="E67" s="48"/>
      <c r="F67" s="48"/>
      <c r="G67" s="48"/>
      <c r="H67" s="48"/>
      <c r="I67" s="48"/>
      <c r="J67" s="48"/>
      <c r="K67" s="48"/>
      <c r="L67" s="48"/>
      <c r="M67" s="48"/>
      <c r="N67" s="48"/>
      <c r="O67" s="48"/>
      <c r="P67" s="48"/>
      <c r="Q67" s="48"/>
      <c r="R67" s="48"/>
      <c r="S67" s="48"/>
      <c r="T67" s="48"/>
      <c r="U67" s="48"/>
      <c r="V67" s="48"/>
      <c r="W67" s="48"/>
      <c r="X67" s="48"/>
      <c r="Y67" s="48"/>
      <c r="Z67" s="48"/>
    </row>
    <row r="68" ht="15.75" customHeight="1">
      <c r="A68" s="48"/>
      <c r="B68" s="48"/>
      <c r="C68" s="48"/>
      <c r="D68" s="155"/>
      <c r="E68" s="48"/>
      <c r="F68" s="48"/>
      <c r="G68" s="48"/>
      <c r="H68" s="48"/>
      <c r="I68" s="48"/>
      <c r="J68" s="48"/>
      <c r="K68" s="48"/>
      <c r="L68" s="48"/>
      <c r="M68" s="48"/>
      <c r="N68" s="48"/>
      <c r="O68" s="48"/>
      <c r="P68" s="48"/>
      <c r="Q68" s="48"/>
      <c r="R68" s="48"/>
      <c r="S68" s="48"/>
      <c r="T68" s="48"/>
      <c r="U68" s="48"/>
      <c r="V68" s="48"/>
      <c r="W68" s="48"/>
      <c r="X68" s="48"/>
      <c r="Y68" s="48"/>
      <c r="Z68" s="48"/>
    </row>
    <row r="69" ht="15.75" customHeight="1">
      <c r="A69" s="48"/>
      <c r="B69" s="48"/>
      <c r="C69" s="48"/>
      <c r="D69" s="155"/>
      <c r="E69" s="48"/>
      <c r="F69" s="48"/>
      <c r="G69" s="48"/>
      <c r="H69" s="48"/>
      <c r="I69" s="48"/>
      <c r="J69" s="48"/>
      <c r="K69" s="48"/>
      <c r="L69" s="48"/>
      <c r="M69" s="48"/>
      <c r="N69" s="48"/>
      <c r="O69" s="48"/>
      <c r="P69" s="48"/>
      <c r="Q69" s="48"/>
      <c r="R69" s="48"/>
      <c r="S69" s="48"/>
      <c r="T69" s="48"/>
      <c r="U69" s="48"/>
      <c r="V69" s="48"/>
      <c r="W69" s="48"/>
      <c r="X69" s="48"/>
      <c r="Y69" s="48"/>
      <c r="Z69" s="48"/>
    </row>
    <row r="70" ht="15.75" customHeight="1">
      <c r="A70" s="48"/>
      <c r="B70" s="48"/>
      <c r="C70" s="48"/>
      <c r="D70" s="155"/>
      <c r="E70" s="48"/>
      <c r="F70" s="48"/>
      <c r="G70" s="48"/>
      <c r="H70" s="48"/>
      <c r="I70" s="48"/>
      <c r="J70" s="48"/>
      <c r="K70" s="48"/>
      <c r="L70" s="48"/>
      <c r="M70" s="48"/>
      <c r="N70" s="48"/>
      <c r="O70" s="48"/>
      <c r="P70" s="48"/>
      <c r="Q70" s="48"/>
      <c r="R70" s="48"/>
      <c r="S70" s="48"/>
      <c r="T70" s="48"/>
      <c r="U70" s="48"/>
      <c r="V70" s="48"/>
      <c r="W70" s="48"/>
      <c r="X70" s="48"/>
      <c r="Y70" s="48"/>
      <c r="Z70" s="48"/>
    </row>
    <row r="71" ht="15.75" customHeight="1">
      <c r="A71" s="48"/>
      <c r="B71" s="48"/>
      <c r="C71" s="48"/>
      <c r="D71" s="155"/>
      <c r="E71" s="48"/>
      <c r="F71" s="48"/>
      <c r="G71" s="48"/>
      <c r="H71" s="48"/>
      <c r="I71" s="48"/>
      <c r="J71" s="48"/>
      <c r="K71" s="48"/>
      <c r="L71" s="48"/>
      <c r="M71" s="48"/>
      <c r="N71" s="48"/>
      <c r="O71" s="48"/>
      <c r="P71" s="48"/>
      <c r="Q71" s="48"/>
      <c r="R71" s="48"/>
      <c r="S71" s="48"/>
      <c r="T71" s="48"/>
      <c r="U71" s="48"/>
      <c r="V71" s="48"/>
      <c r="W71" s="48"/>
      <c r="X71" s="48"/>
      <c r="Y71" s="48"/>
      <c r="Z71" s="48"/>
    </row>
    <row r="72" ht="15.75" customHeight="1">
      <c r="A72" s="48"/>
      <c r="B72" s="48"/>
      <c r="C72" s="48"/>
      <c r="D72" s="155"/>
      <c r="E72" s="48"/>
      <c r="F72" s="48"/>
      <c r="G72" s="48"/>
      <c r="H72" s="48"/>
      <c r="I72" s="48"/>
      <c r="J72" s="48"/>
      <c r="K72" s="48"/>
      <c r="L72" s="48"/>
      <c r="M72" s="48"/>
      <c r="N72" s="48"/>
      <c r="O72" s="48"/>
      <c r="P72" s="48"/>
      <c r="Q72" s="48"/>
      <c r="R72" s="48"/>
      <c r="S72" s="48"/>
      <c r="T72" s="48"/>
      <c r="U72" s="48"/>
      <c r="V72" s="48"/>
      <c r="W72" s="48"/>
      <c r="X72" s="48"/>
      <c r="Y72" s="48"/>
      <c r="Z72" s="48"/>
    </row>
    <row r="73" ht="15.75" customHeight="1">
      <c r="A73" s="48"/>
      <c r="B73" s="48"/>
      <c r="C73" s="48"/>
      <c r="D73" s="155"/>
      <c r="E73" s="48"/>
      <c r="F73" s="48"/>
      <c r="G73" s="48"/>
      <c r="H73" s="48"/>
      <c r="I73" s="48"/>
      <c r="J73" s="48"/>
      <c r="K73" s="48"/>
      <c r="L73" s="48"/>
      <c r="M73" s="48"/>
      <c r="N73" s="48"/>
      <c r="O73" s="48"/>
      <c r="P73" s="48"/>
      <c r="Q73" s="48"/>
      <c r="R73" s="48"/>
      <c r="S73" s="48"/>
      <c r="T73" s="48"/>
      <c r="U73" s="48"/>
      <c r="V73" s="48"/>
      <c r="W73" s="48"/>
      <c r="X73" s="48"/>
      <c r="Y73" s="48"/>
      <c r="Z73" s="48"/>
    </row>
    <row r="74" ht="15.75" customHeight="1">
      <c r="A74" s="48"/>
      <c r="B74" s="48"/>
      <c r="C74" s="48"/>
      <c r="D74" s="155"/>
      <c r="E74" s="48"/>
      <c r="F74" s="48"/>
      <c r="G74" s="48"/>
      <c r="H74" s="48"/>
      <c r="I74" s="48"/>
      <c r="J74" s="48"/>
      <c r="K74" s="48"/>
      <c r="L74" s="48"/>
      <c r="M74" s="48"/>
      <c r="N74" s="48"/>
      <c r="O74" s="48"/>
      <c r="P74" s="48"/>
      <c r="Q74" s="48"/>
      <c r="R74" s="48"/>
      <c r="S74" s="48"/>
      <c r="T74" s="48"/>
      <c r="U74" s="48"/>
      <c r="V74" s="48"/>
      <c r="W74" s="48"/>
      <c r="X74" s="48"/>
      <c r="Y74" s="48"/>
      <c r="Z74" s="48"/>
    </row>
    <row r="75" ht="15.75" customHeight="1">
      <c r="A75" s="48"/>
      <c r="B75" s="48"/>
      <c r="C75" s="48"/>
      <c r="D75" s="155"/>
      <c r="E75" s="48"/>
      <c r="F75" s="48"/>
      <c r="G75" s="48"/>
      <c r="H75" s="48"/>
      <c r="I75" s="48"/>
      <c r="J75" s="48"/>
      <c r="K75" s="48"/>
      <c r="L75" s="48"/>
      <c r="M75" s="48"/>
      <c r="N75" s="48"/>
      <c r="O75" s="48"/>
      <c r="P75" s="48"/>
      <c r="Q75" s="48"/>
      <c r="R75" s="48"/>
      <c r="S75" s="48"/>
      <c r="T75" s="48"/>
      <c r="U75" s="48"/>
      <c r="V75" s="48"/>
      <c r="W75" s="48"/>
      <c r="X75" s="48"/>
      <c r="Y75" s="48"/>
      <c r="Z75" s="48"/>
    </row>
    <row r="76" ht="15.75" customHeight="1">
      <c r="A76" s="48"/>
      <c r="B76" s="48"/>
      <c r="C76" s="48"/>
      <c r="D76" s="155"/>
      <c r="E76" s="48"/>
      <c r="F76" s="48"/>
      <c r="G76" s="48"/>
      <c r="H76" s="48"/>
      <c r="I76" s="48"/>
      <c r="J76" s="48"/>
      <c r="K76" s="48"/>
      <c r="L76" s="48"/>
      <c r="M76" s="48"/>
      <c r="N76" s="48"/>
      <c r="O76" s="48"/>
      <c r="P76" s="48"/>
      <c r="Q76" s="48"/>
      <c r="R76" s="48"/>
      <c r="S76" s="48"/>
      <c r="T76" s="48"/>
      <c r="U76" s="48"/>
      <c r="V76" s="48"/>
      <c r="W76" s="48"/>
      <c r="X76" s="48"/>
      <c r="Y76" s="48"/>
      <c r="Z76" s="48"/>
    </row>
    <row r="77" ht="15.75" customHeight="1">
      <c r="A77" s="48"/>
      <c r="B77" s="48"/>
      <c r="C77" s="48"/>
      <c r="D77" s="155"/>
      <c r="E77" s="48"/>
      <c r="F77" s="48"/>
      <c r="G77" s="48"/>
      <c r="H77" s="48"/>
      <c r="I77" s="48"/>
      <c r="J77" s="48"/>
      <c r="K77" s="48"/>
      <c r="L77" s="48"/>
      <c r="M77" s="48"/>
      <c r="N77" s="48"/>
      <c r="O77" s="48"/>
      <c r="P77" s="48"/>
      <c r="Q77" s="48"/>
      <c r="R77" s="48"/>
      <c r="S77" s="48"/>
      <c r="T77" s="48"/>
      <c r="U77" s="48"/>
      <c r="V77" s="48"/>
      <c r="W77" s="48"/>
      <c r="X77" s="48"/>
      <c r="Y77" s="48"/>
      <c r="Z77" s="48"/>
    </row>
    <row r="78" ht="15.75" customHeight="1">
      <c r="A78" s="48"/>
      <c r="B78" s="48"/>
      <c r="C78" s="48"/>
      <c r="D78" s="155"/>
      <c r="E78" s="48"/>
      <c r="F78" s="48"/>
      <c r="G78" s="48"/>
      <c r="H78" s="48"/>
      <c r="I78" s="48"/>
      <c r="J78" s="48"/>
      <c r="K78" s="48"/>
      <c r="L78" s="48"/>
      <c r="M78" s="48"/>
      <c r="N78" s="48"/>
      <c r="O78" s="48"/>
      <c r="P78" s="48"/>
      <c r="Q78" s="48"/>
      <c r="R78" s="48"/>
      <c r="S78" s="48"/>
      <c r="T78" s="48"/>
      <c r="U78" s="48"/>
      <c r="V78" s="48"/>
      <c r="W78" s="48"/>
      <c r="X78" s="48"/>
      <c r="Y78" s="48"/>
      <c r="Z78" s="48"/>
    </row>
    <row r="79" ht="15.75" customHeight="1">
      <c r="A79" s="48"/>
      <c r="B79" s="48"/>
      <c r="C79" s="48"/>
      <c r="D79" s="155"/>
      <c r="E79" s="48"/>
      <c r="F79" s="48"/>
      <c r="G79" s="48"/>
      <c r="H79" s="48"/>
      <c r="I79" s="48"/>
      <c r="J79" s="48"/>
      <c r="K79" s="48"/>
      <c r="L79" s="48"/>
      <c r="M79" s="48"/>
      <c r="N79" s="48"/>
      <c r="O79" s="48"/>
      <c r="P79" s="48"/>
      <c r="Q79" s="48"/>
      <c r="R79" s="48"/>
      <c r="S79" s="48"/>
      <c r="T79" s="48"/>
      <c r="U79" s="48"/>
      <c r="V79" s="48"/>
      <c r="W79" s="48"/>
      <c r="X79" s="48"/>
      <c r="Y79" s="48"/>
      <c r="Z79" s="48"/>
    </row>
    <row r="80" ht="15.75" customHeight="1">
      <c r="A80" s="48"/>
      <c r="B80" s="48"/>
      <c r="C80" s="48"/>
      <c r="D80" s="155"/>
      <c r="E80" s="48"/>
      <c r="F80" s="48"/>
      <c r="G80" s="48"/>
      <c r="H80" s="48"/>
      <c r="I80" s="48"/>
      <c r="J80" s="48"/>
      <c r="K80" s="48"/>
      <c r="L80" s="48"/>
      <c r="M80" s="48"/>
      <c r="N80" s="48"/>
      <c r="O80" s="48"/>
      <c r="P80" s="48"/>
      <c r="Q80" s="48"/>
      <c r="R80" s="48"/>
      <c r="S80" s="48"/>
      <c r="T80" s="48"/>
      <c r="U80" s="48"/>
      <c r="V80" s="48"/>
      <c r="W80" s="48"/>
      <c r="X80" s="48"/>
      <c r="Y80" s="48"/>
      <c r="Z80" s="48"/>
    </row>
    <row r="81" ht="15.75" customHeight="1">
      <c r="A81" s="48"/>
      <c r="B81" s="48"/>
      <c r="C81" s="48"/>
      <c r="D81" s="155"/>
      <c r="E81" s="48"/>
      <c r="F81" s="48"/>
      <c r="G81" s="48"/>
      <c r="H81" s="48"/>
      <c r="I81" s="48"/>
      <c r="J81" s="48"/>
      <c r="K81" s="48"/>
      <c r="L81" s="48"/>
      <c r="M81" s="48"/>
      <c r="N81" s="48"/>
      <c r="O81" s="48"/>
      <c r="P81" s="48"/>
      <c r="Q81" s="48"/>
      <c r="R81" s="48"/>
      <c r="S81" s="48"/>
      <c r="T81" s="48"/>
      <c r="U81" s="48"/>
      <c r="V81" s="48"/>
      <c r="W81" s="48"/>
      <c r="X81" s="48"/>
      <c r="Y81" s="48"/>
      <c r="Z81" s="48"/>
    </row>
    <row r="82" ht="15.75" customHeight="1">
      <c r="A82" s="48"/>
      <c r="B82" s="48"/>
      <c r="C82" s="48"/>
      <c r="D82" s="155"/>
      <c r="E82" s="48"/>
      <c r="F82" s="48"/>
      <c r="G82" s="48"/>
      <c r="H82" s="48"/>
      <c r="I82" s="48"/>
      <c r="J82" s="48"/>
      <c r="K82" s="48"/>
      <c r="L82" s="48"/>
      <c r="M82" s="48"/>
      <c r="N82" s="48"/>
      <c r="O82" s="48"/>
      <c r="P82" s="48"/>
      <c r="Q82" s="48"/>
      <c r="R82" s="48"/>
      <c r="S82" s="48"/>
      <c r="T82" s="48"/>
      <c r="U82" s="48"/>
      <c r="V82" s="48"/>
      <c r="W82" s="48"/>
      <c r="X82" s="48"/>
      <c r="Y82" s="48"/>
      <c r="Z82" s="48"/>
    </row>
    <row r="83" ht="15.75" customHeight="1">
      <c r="A83" s="48"/>
      <c r="B83" s="48"/>
      <c r="C83" s="48"/>
      <c r="D83" s="155"/>
      <c r="E83" s="48"/>
      <c r="F83" s="48"/>
      <c r="G83" s="48"/>
      <c r="H83" s="48"/>
      <c r="I83" s="48"/>
      <c r="J83" s="48"/>
      <c r="K83" s="48"/>
      <c r="L83" s="48"/>
      <c r="M83" s="48"/>
      <c r="N83" s="48"/>
      <c r="O83" s="48"/>
      <c r="P83" s="48"/>
      <c r="Q83" s="48"/>
      <c r="R83" s="48"/>
      <c r="S83" s="48"/>
      <c r="T83" s="48"/>
      <c r="U83" s="48"/>
      <c r="V83" s="48"/>
      <c r="W83" s="48"/>
      <c r="X83" s="48"/>
      <c r="Y83" s="48"/>
      <c r="Z83" s="48"/>
    </row>
    <row r="84" ht="15.75" customHeight="1">
      <c r="A84" s="48"/>
      <c r="B84" s="48"/>
      <c r="C84" s="48"/>
      <c r="D84" s="155"/>
      <c r="E84" s="48"/>
      <c r="F84" s="48"/>
      <c r="G84" s="48"/>
      <c r="H84" s="48"/>
      <c r="I84" s="48"/>
      <c r="J84" s="48"/>
      <c r="K84" s="48"/>
      <c r="L84" s="48"/>
      <c r="M84" s="48"/>
      <c r="N84" s="48"/>
      <c r="O84" s="48"/>
      <c r="P84" s="48"/>
      <c r="Q84" s="48"/>
      <c r="R84" s="48"/>
      <c r="S84" s="48"/>
      <c r="T84" s="48"/>
      <c r="U84" s="48"/>
      <c r="V84" s="48"/>
      <c r="W84" s="48"/>
      <c r="X84" s="48"/>
      <c r="Y84" s="48"/>
      <c r="Z84" s="48"/>
    </row>
    <row r="85" ht="15.75" customHeight="1">
      <c r="A85" s="48"/>
      <c r="B85" s="48"/>
      <c r="C85" s="48"/>
      <c r="D85" s="155"/>
      <c r="E85" s="48"/>
      <c r="F85" s="48"/>
      <c r="G85" s="48"/>
      <c r="H85" s="48"/>
      <c r="I85" s="48"/>
      <c r="J85" s="48"/>
      <c r="K85" s="48"/>
      <c r="L85" s="48"/>
      <c r="M85" s="48"/>
      <c r="N85" s="48"/>
      <c r="O85" s="48"/>
      <c r="P85" s="48"/>
      <c r="Q85" s="48"/>
      <c r="R85" s="48"/>
      <c r="S85" s="48"/>
      <c r="T85" s="48"/>
      <c r="U85" s="48"/>
      <c r="V85" s="48"/>
      <c r="W85" s="48"/>
      <c r="X85" s="48"/>
      <c r="Y85" s="48"/>
      <c r="Z85" s="48"/>
    </row>
    <row r="86" ht="15.75" customHeight="1">
      <c r="A86" s="48"/>
      <c r="B86" s="48"/>
      <c r="C86" s="48"/>
      <c r="D86" s="155"/>
      <c r="E86" s="48"/>
      <c r="F86" s="48"/>
      <c r="G86" s="48"/>
      <c r="H86" s="48"/>
      <c r="I86" s="48"/>
      <c r="J86" s="48"/>
      <c r="K86" s="48"/>
      <c r="L86" s="48"/>
      <c r="M86" s="48"/>
      <c r="N86" s="48"/>
      <c r="O86" s="48"/>
      <c r="P86" s="48"/>
      <c r="Q86" s="48"/>
      <c r="R86" s="48"/>
      <c r="S86" s="48"/>
      <c r="T86" s="48"/>
      <c r="U86" s="48"/>
      <c r="V86" s="48"/>
      <c r="W86" s="48"/>
      <c r="X86" s="48"/>
      <c r="Y86" s="48"/>
      <c r="Z86" s="48"/>
    </row>
    <row r="87" ht="15.75" customHeight="1">
      <c r="A87" s="48"/>
      <c r="B87" s="48"/>
      <c r="C87" s="48"/>
      <c r="D87" s="155"/>
      <c r="E87" s="48"/>
      <c r="F87" s="48"/>
      <c r="G87" s="48"/>
      <c r="H87" s="48"/>
      <c r="I87" s="48"/>
      <c r="J87" s="48"/>
      <c r="K87" s="48"/>
      <c r="L87" s="48"/>
      <c r="M87" s="48"/>
      <c r="N87" s="48"/>
      <c r="O87" s="48"/>
      <c r="P87" s="48"/>
      <c r="Q87" s="48"/>
      <c r="R87" s="48"/>
      <c r="S87" s="48"/>
      <c r="T87" s="48"/>
      <c r="U87" s="48"/>
      <c r="V87" s="48"/>
      <c r="W87" s="48"/>
      <c r="X87" s="48"/>
      <c r="Y87" s="48"/>
      <c r="Z87" s="48"/>
    </row>
    <row r="88" ht="15.75" customHeight="1">
      <c r="A88" s="48"/>
      <c r="B88" s="48"/>
      <c r="C88" s="48"/>
      <c r="D88" s="155"/>
      <c r="E88" s="48"/>
      <c r="F88" s="48"/>
      <c r="G88" s="48"/>
      <c r="H88" s="48"/>
      <c r="I88" s="48"/>
      <c r="J88" s="48"/>
      <c r="K88" s="48"/>
      <c r="L88" s="48"/>
      <c r="M88" s="48"/>
      <c r="N88" s="48"/>
      <c r="O88" s="48"/>
      <c r="P88" s="48"/>
      <c r="Q88" s="48"/>
      <c r="R88" s="48"/>
      <c r="S88" s="48"/>
      <c r="T88" s="48"/>
      <c r="U88" s="48"/>
      <c r="V88" s="48"/>
      <c r="W88" s="48"/>
      <c r="X88" s="48"/>
      <c r="Y88" s="48"/>
      <c r="Z88" s="48"/>
    </row>
    <row r="89" ht="15.75" customHeight="1">
      <c r="A89" s="48"/>
      <c r="B89" s="48"/>
      <c r="C89" s="48"/>
      <c r="D89" s="155"/>
      <c r="E89" s="48"/>
      <c r="F89" s="48"/>
      <c r="G89" s="48"/>
      <c r="H89" s="48"/>
      <c r="I89" s="48"/>
      <c r="J89" s="48"/>
      <c r="K89" s="48"/>
      <c r="L89" s="48"/>
      <c r="M89" s="48"/>
      <c r="N89" s="48"/>
      <c r="O89" s="48"/>
      <c r="P89" s="48"/>
      <c r="Q89" s="48"/>
      <c r="R89" s="48"/>
      <c r="S89" s="48"/>
      <c r="T89" s="48"/>
      <c r="U89" s="48"/>
      <c r="V89" s="48"/>
      <c r="W89" s="48"/>
      <c r="X89" s="48"/>
      <c r="Y89" s="48"/>
      <c r="Z89" s="48"/>
    </row>
    <row r="90" ht="15.75" customHeight="1">
      <c r="A90" s="48"/>
      <c r="B90" s="48"/>
      <c r="C90" s="48"/>
      <c r="D90" s="155"/>
      <c r="E90" s="48"/>
      <c r="F90" s="48"/>
      <c r="G90" s="48"/>
      <c r="H90" s="48"/>
      <c r="I90" s="48"/>
      <c r="J90" s="48"/>
      <c r="K90" s="48"/>
      <c r="L90" s="48"/>
      <c r="M90" s="48"/>
      <c r="N90" s="48"/>
      <c r="O90" s="48"/>
      <c r="P90" s="48"/>
      <c r="Q90" s="48"/>
      <c r="R90" s="48"/>
      <c r="S90" s="48"/>
      <c r="T90" s="48"/>
      <c r="U90" s="48"/>
      <c r="V90" s="48"/>
      <c r="W90" s="48"/>
      <c r="X90" s="48"/>
      <c r="Y90" s="48"/>
      <c r="Z90" s="48"/>
    </row>
    <row r="91" ht="15.75" customHeight="1">
      <c r="A91" s="48"/>
      <c r="B91" s="48"/>
      <c r="C91" s="48"/>
      <c r="D91" s="155"/>
      <c r="E91" s="48"/>
      <c r="F91" s="48"/>
      <c r="G91" s="48"/>
      <c r="H91" s="48"/>
      <c r="I91" s="48"/>
      <c r="J91" s="48"/>
      <c r="K91" s="48"/>
      <c r="L91" s="48"/>
      <c r="M91" s="48"/>
      <c r="N91" s="48"/>
      <c r="O91" s="48"/>
      <c r="P91" s="48"/>
      <c r="Q91" s="48"/>
      <c r="R91" s="48"/>
      <c r="S91" s="48"/>
      <c r="T91" s="48"/>
      <c r="U91" s="48"/>
      <c r="V91" s="48"/>
      <c r="W91" s="48"/>
      <c r="X91" s="48"/>
      <c r="Y91" s="48"/>
      <c r="Z91" s="48"/>
    </row>
    <row r="92" ht="15.75" customHeight="1">
      <c r="A92" s="48"/>
      <c r="B92" s="48"/>
      <c r="C92" s="48"/>
      <c r="D92" s="155"/>
      <c r="E92" s="48"/>
      <c r="F92" s="48"/>
      <c r="G92" s="48"/>
      <c r="H92" s="48"/>
      <c r="I92" s="48"/>
      <c r="J92" s="48"/>
      <c r="K92" s="48"/>
      <c r="L92" s="48"/>
      <c r="M92" s="48"/>
      <c r="N92" s="48"/>
      <c r="O92" s="48"/>
      <c r="P92" s="48"/>
      <c r="Q92" s="48"/>
      <c r="R92" s="48"/>
      <c r="S92" s="48"/>
      <c r="T92" s="48"/>
      <c r="U92" s="48"/>
      <c r="V92" s="48"/>
      <c r="W92" s="48"/>
      <c r="X92" s="48"/>
      <c r="Y92" s="48"/>
      <c r="Z92" s="48"/>
    </row>
    <row r="93" ht="15.75" customHeight="1">
      <c r="A93" s="48"/>
      <c r="B93" s="48"/>
      <c r="C93" s="48"/>
      <c r="D93" s="155"/>
      <c r="E93" s="48"/>
      <c r="F93" s="48"/>
      <c r="G93" s="48"/>
      <c r="H93" s="48"/>
      <c r="I93" s="48"/>
      <c r="J93" s="48"/>
      <c r="K93" s="48"/>
      <c r="L93" s="48"/>
      <c r="M93" s="48"/>
      <c r="N93" s="48"/>
      <c r="O93" s="48"/>
      <c r="P93" s="48"/>
      <c r="Q93" s="48"/>
      <c r="R93" s="48"/>
      <c r="S93" s="48"/>
      <c r="T93" s="48"/>
      <c r="U93" s="48"/>
      <c r="V93" s="48"/>
      <c r="W93" s="48"/>
      <c r="X93" s="48"/>
      <c r="Y93" s="48"/>
      <c r="Z93" s="48"/>
    </row>
    <row r="94" ht="15.75" customHeight="1">
      <c r="A94" s="48"/>
      <c r="B94" s="48"/>
      <c r="C94" s="48"/>
      <c r="D94" s="155"/>
      <c r="E94" s="48"/>
      <c r="F94" s="48"/>
      <c r="G94" s="48"/>
      <c r="H94" s="48"/>
      <c r="I94" s="48"/>
      <c r="J94" s="48"/>
      <c r="K94" s="48"/>
      <c r="L94" s="48"/>
      <c r="M94" s="48"/>
      <c r="N94" s="48"/>
      <c r="O94" s="48"/>
      <c r="P94" s="48"/>
      <c r="Q94" s="48"/>
      <c r="R94" s="48"/>
      <c r="S94" s="48"/>
      <c r="T94" s="48"/>
      <c r="U94" s="48"/>
      <c r="V94" s="48"/>
      <c r="W94" s="48"/>
      <c r="X94" s="48"/>
      <c r="Y94" s="48"/>
      <c r="Z94" s="48"/>
    </row>
    <row r="95" ht="15.75" customHeight="1">
      <c r="A95" s="48"/>
      <c r="B95" s="48"/>
      <c r="C95" s="48"/>
      <c r="D95" s="155"/>
      <c r="E95" s="48"/>
      <c r="F95" s="48"/>
      <c r="G95" s="48"/>
      <c r="H95" s="48"/>
      <c r="I95" s="48"/>
      <c r="J95" s="48"/>
      <c r="K95" s="48"/>
      <c r="L95" s="48"/>
      <c r="M95" s="48"/>
      <c r="N95" s="48"/>
      <c r="O95" s="48"/>
      <c r="P95" s="48"/>
      <c r="Q95" s="48"/>
      <c r="R95" s="48"/>
      <c r="S95" s="48"/>
      <c r="T95" s="48"/>
      <c r="U95" s="48"/>
      <c r="V95" s="48"/>
      <c r="W95" s="48"/>
      <c r="X95" s="48"/>
      <c r="Y95" s="48"/>
      <c r="Z95" s="48"/>
    </row>
    <row r="96" ht="15.75" customHeight="1">
      <c r="A96" s="48"/>
      <c r="B96" s="48"/>
      <c r="C96" s="48"/>
      <c r="D96" s="155"/>
      <c r="E96" s="48"/>
      <c r="F96" s="48"/>
      <c r="G96" s="48"/>
      <c r="H96" s="48"/>
      <c r="I96" s="48"/>
      <c r="J96" s="48"/>
      <c r="K96" s="48"/>
      <c r="L96" s="48"/>
      <c r="M96" s="48"/>
      <c r="N96" s="48"/>
      <c r="O96" s="48"/>
      <c r="P96" s="48"/>
      <c r="Q96" s="48"/>
      <c r="R96" s="48"/>
      <c r="S96" s="48"/>
      <c r="T96" s="48"/>
      <c r="U96" s="48"/>
      <c r="V96" s="48"/>
      <c r="W96" s="48"/>
      <c r="X96" s="48"/>
      <c r="Y96" s="48"/>
      <c r="Z96" s="48"/>
    </row>
    <row r="97" ht="15.75" customHeight="1">
      <c r="A97" s="48"/>
      <c r="B97" s="48"/>
      <c r="C97" s="48"/>
      <c r="D97" s="155"/>
      <c r="E97" s="48"/>
      <c r="F97" s="48"/>
      <c r="G97" s="48"/>
      <c r="H97" s="48"/>
      <c r="I97" s="48"/>
      <c r="J97" s="48"/>
      <c r="K97" s="48"/>
      <c r="L97" s="48"/>
      <c r="M97" s="48"/>
      <c r="N97" s="48"/>
      <c r="O97" s="48"/>
      <c r="P97" s="48"/>
      <c r="Q97" s="48"/>
      <c r="R97" s="48"/>
      <c r="S97" s="48"/>
      <c r="T97" s="48"/>
      <c r="U97" s="48"/>
      <c r="V97" s="48"/>
      <c r="W97" s="48"/>
      <c r="X97" s="48"/>
      <c r="Y97" s="48"/>
      <c r="Z97" s="48"/>
    </row>
    <row r="98" ht="15.75" customHeight="1">
      <c r="A98" s="48"/>
      <c r="B98" s="48"/>
      <c r="C98" s="48"/>
      <c r="D98" s="155"/>
      <c r="E98" s="48"/>
      <c r="F98" s="48"/>
      <c r="G98" s="48"/>
      <c r="H98" s="48"/>
      <c r="I98" s="48"/>
      <c r="J98" s="48"/>
      <c r="K98" s="48"/>
      <c r="L98" s="48"/>
      <c r="M98" s="48"/>
      <c r="N98" s="48"/>
      <c r="O98" s="48"/>
      <c r="P98" s="48"/>
      <c r="Q98" s="48"/>
      <c r="R98" s="48"/>
      <c r="S98" s="48"/>
      <c r="T98" s="48"/>
      <c r="U98" s="48"/>
      <c r="V98" s="48"/>
      <c r="W98" s="48"/>
      <c r="X98" s="48"/>
      <c r="Y98" s="48"/>
      <c r="Z98" s="48"/>
    </row>
    <row r="99" ht="15.75" customHeight="1">
      <c r="A99" s="48"/>
      <c r="B99" s="48"/>
      <c r="C99" s="48"/>
      <c r="D99" s="155"/>
      <c r="E99" s="48"/>
      <c r="F99" s="48"/>
      <c r="G99" s="48"/>
      <c r="H99" s="48"/>
      <c r="I99" s="48"/>
      <c r="J99" s="48"/>
      <c r="K99" s="48"/>
      <c r="L99" s="48"/>
      <c r="M99" s="48"/>
      <c r="N99" s="48"/>
      <c r="O99" s="48"/>
      <c r="P99" s="48"/>
      <c r="Q99" s="48"/>
      <c r="R99" s="48"/>
      <c r="S99" s="48"/>
      <c r="T99" s="48"/>
      <c r="U99" s="48"/>
      <c r="V99" s="48"/>
      <c r="W99" s="48"/>
      <c r="X99" s="48"/>
      <c r="Y99" s="48"/>
      <c r="Z99" s="48"/>
    </row>
    <row r="100" ht="15.75" customHeight="1">
      <c r="A100" s="48"/>
      <c r="B100" s="48"/>
      <c r="C100" s="48"/>
      <c r="D100" s="155"/>
      <c r="E100" s="48"/>
      <c r="F100" s="48"/>
      <c r="G100" s="48"/>
      <c r="H100" s="48"/>
      <c r="I100" s="48"/>
      <c r="J100" s="48"/>
      <c r="K100" s="48"/>
      <c r="L100" s="48"/>
      <c r="M100" s="48"/>
      <c r="N100" s="48"/>
      <c r="O100" s="48"/>
      <c r="P100" s="48"/>
      <c r="Q100" s="48"/>
      <c r="R100" s="48"/>
      <c r="S100" s="48"/>
      <c r="T100" s="48"/>
      <c r="U100" s="48"/>
      <c r="V100" s="48"/>
      <c r="W100" s="48"/>
      <c r="X100" s="48"/>
      <c r="Y100" s="48"/>
      <c r="Z100" s="48"/>
    </row>
    <row r="101" ht="15.75" customHeight="1">
      <c r="A101" s="48"/>
      <c r="B101" s="48"/>
      <c r="C101" s="48"/>
      <c r="D101" s="155"/>
      <c r="E101" s="48"/>
      <c r="F101" s="48"/>
      <c r="G101" s="48"/>
      <c r="H101" s="48"/>
      <c r="I101" s="48"/>
      <c r="J101" s="48"/>
      <c r="K101" s="48"/>
      <c r="L101" s="48"/>
      <c r="M101" s="48"/>
      <c r="N101" s="48"/>
      <c r="O101" s="48"/>
      <c r="P101" s="48"/>
      <c r="Q101" s="48"/>
      <c r="R101" s="48"/>
      <c r="S101" s="48"/>
      <c r="T101" s="48"/>
      <c r="U101" s="48"/>
      <c r="V101" s="48"/>
      <c r="W101" s="48"/>
      <c r="X101" s="48"/>
      <c r="Y101" s="48"/>
      <c r="Z101" s="48"/>
    </row>
    <row r="102" ht="15.75" customHeight="1">
      <c r="A102" s="48"/>
      <c r="B102" s="48"/>
      <c r="C102" s="48"/>
      <c r="D102" s="155"/>
      <c r="E102" s="48"/>
      <c r="F102" s="48"/>
      <c r="G102" s="48"/>
      <c r="H102" s="48"/>
      <c r="I102" s="48"/>
      <c r="J102" s="48"/>
      <c r="K102" s="48"/>
      <c r="L102" s="48"/>
      <c r="M102" s="48"/>
      <c r="N102" s="48"/>
      <c r="O102" s="48"/>
      <c r="P102" s="48"/>
      <c r="Q102" s="48"/>
      <c r="R102" s="48"/>
      <c r="S102" s="48"/>
      <c r="T102" s="48"/>
      <c r="U102" s="48"/>
      <c r="V102" s="48"/>
      <c r="W102" s="48"/>
      <c r="X102" s="48"/>
      <c r="Y102" s="48"/>
      <c r="Z102" s="48"/>
    </row>
    <row r="103" ht="15.75" customHeight="1">
      <c r="A103" s="48"/>
      <c r="B103" s="48"/>
      <c r="C103" s="48"/>
      <c r="D103" s="155"/>
      <c r="E103" s="48"/>
      <c r="F103" s="48"/>
      <c r="G103" s="48"/>
      <c r="H103" s="48"/>
      <c r="I103" s="48"/>
      <c r="J103" s="48"/>
      <c r="K103" s="48"/>
      <c r="L103" s="48"/>
      <c r="M103" s="48"/>
      <c r="N103" s="48"/>
      <c r="O103" s="48"/>
      <c r="P103" s="48"/>
      <c r="Q103" s="48"/>
      <c r="R103" s="48"/>
      <c r="S103" s="48"/>
      <c r="T103" s="48"/>
      <c r="U103" s="48"/>
      <c r="V103" s="48"/>
      <c r="W103" s="48"/>
      <c r="X103" s="48"/>
      <c r="Y103" s="48"/>
      <c r="Z103" s="48"/>
    </row>
    <row r="104" ht="15.75" customHeight="1">
      <c r="A104" s="48"/>
      <c r="B104" s="48"/>
      <c r="C104" s="48"/>
      <c r="D104" s="155"/>
      <c r="E104" s="48"/>
      <c r="F104" s="48"/>
      <c r="G104" s="48"/>
      <c r="H104" s="48"/>
      <c r="I104" s="48"/>
      <c r="J104" s="48"/>
      <c r="K104" s="48"/>
      <c r="L104" s="48"/>
      <c r="M104" s="48"/>
      <c r="N104" s="48"/>
      <c r="O104" s="48"/>
      <c r="P104" s="48"/>
      <c r="Q104" s="48"/>
      <c r="R104" s="48"/>
      <c r="S104" s="48"/>
      <c r="T104" s="48"/>
      <c r="U104" s="48"/>
      <c r="V104" s="48"/>
      <c r="W104" s="48"/>
      <c r="X104" s="48"/>
      <c r="Y104" s="48"/>
      <c r="Z104" s="48"/>
    </row>
    <row r="105" ht="15.75" customHeight="1">
      <c r="A105" s="48"/>
      <c r="B105" s="48"/>
      <c r="C105" s="48"/>
      <c r="D105" s="155"/>
      <c r="E105" s="48"/>
      <c r="F105" s="48"/>
      <c r="G105" s="48"/>
      <c r="H105" s="48"/>
      <c r="I105" s="48"/>
      <c r="J105" s="48"/>
      <c r="K105" s="48"/>
      <c r="L105" s="48"/>
      <c r="M105" s="48"/>
      <c r="N105" s="48"/>
      <c r="O105" s="48"/>
      <c r="P105" s="48"/>
      <c r="Q105" s="48"/>
      <c r="R105" s="48"/>
      <c r="S105" s="48"/>
      <c r="T105" s="48"/>
      <c r="U105" s="48"/>
      <c r="V105" s="48"/>
      <c r="W105" s="48"/>
      <c r="X105" s="48"/>
      <c r="Y105" s="48"/>
      <c r="Z105" s="48"/>
    </row>
    <row r="106" ht="15.75" customHeight="1">
      <c r="A106" s="48"/>
      <c r="B106" s="48"/>
      <c r="C106" s="48"/>
      <c r="D106" s="155"/>
      <c r="E106" s="48"/>
      <c r="F106" s="48"/>
      <c r="G106" s="48"/>
      <c r="H106" s="48"/>
      <c r="I106" s="48"/>
      <c r="J106" s="48"/>
      <c r="K106" s="48"/>
      <c r="L106" s="48"/>
      <c r="M106" s="48"/>
      <c r="N106" s="48"/>
      <c r="O106" s="48"/>
      <c r="P106" s="48"/>
      <c r="Q106" s="48"/>
      <c r="R106" s="48"/>
      <c r="S106" s="48"/>
      <c r="T106" s="48"/>
      <c r="U106" s="48"/>
      <c r="V106" s="48"/>
      <c r="W106" s="48"/>
      <c r="X106" s="48"/>
      <c r="Y106" s="48"/>
      <c r="Z106" s="48"/>
    </row>
    <row r="107" ht="15.75" customHeight="1">
      <c r="A107" s="48"/>
      <c r="B107" s="48"/>
      <c r="C107" s="48"/>
      <c r="D107" s="155"/>
      <c r="E107" s="48"/>
      <c r="F107" s="48"/>
      <c r="G107" s="48"/>
      <c r="H107" s="48"/>
      <c r="I107" s="48"/>
      <c r="J107" s="48"/>
      <c r="K107" s="48"/>
      <c r="L107" s="48"/>
      <c r="M107" s="48"/>
      <c r="N107" s="48"/>
      <c r="O107" s="48"/>
      <c r="P107" s="48"/>
      <c r="Q107" s="48"/>
      <c r="R107" s="48"/>
      <c r="S107" s="48"/>
      <c r="T107" s="48"/>
      <c r="U107" s="48"/>
      <c r="V107" s="48"/>
      <c r="W107" s="48"/>
      <c r="X107" s="48"/>
      <c r="Y107" s="48"/>
      <c r="Z107" s="48"/>
    </row>
    <row r="108" ht="15.75" customHeight="1">
      <c r="A108" s="48"/>
      <c r="B108" s="48"/>
      <c r="C108" s="48"/>
      <c r="D108" s="155"/>
      <c r="E108" s="48"/>
      <c r="F108" s="48"/>
      <c r="G108" s="48"/>
      <c r="H108" s="48"/>
      <c r="I108" s="48"/>
      <c r="J108" s="48"/>
      <c r="K108" s="48"/>
      <c r="L108" s="48"/>
      <c r="M108" s="48"/>
      <c r="N108" s="48"/>
      <c r="O108" s="48"/>
      <c r="P108" s="48"/>
      <c r="Q108" s="48"/>
      <c r="R108" s="48"/>
      <c r="S108" s="48"/>
      <c r="T108" s="48"/>
      <c r="U108" s="48"/>
      <c r="V108" s="48"/>
      <c r="W108" s="48"/>
      <c r="X108" s="48"/>
      <c r="Y108" s="48"/>
      <c r="Z108" s="48"/>
    </row>
    <row r="109" ht="15.75" customHeight="1">
      <c r="A109" s="48"/>
      <c r="B109" s="48"/>
      <c r="C109" s="48"/>
      <c r="D109" s="155"/>
      <c r="E109" s="48"/>
      <c r="F109" s="48"/>
      <c r="G109" s="48"/>
      <c r="H109" s="48"/>
      <c r="I109" s="48"/>
      <c r="J109" s="48"/>
      <c r="K109" s="48"/>
      <c r="L109" s="48"/>
      <c r="M109" s="48"/>
      <c r="N109" s="48"/>
      <c r="O109" s="48"/>
      <c r="P109" s="48"/>
      <c r="Q109" s="48"/>
      <c r="R109" s="48"/>
      <c r="S109" s="48"/>
      <c r="T109" s="48"/>
      <c r="U109" s="48"/>
      <c r="V109" s="48"/>
      <c r="W109" s="48"/>
      <c r="X109" s="48"/>
      <c r="Y109" s="48"/>
      <c r="Z109" s="48"/>
    </row>
    <row r="110" ht="15.75" customHeight="1">
      <c r="A110" s="48"/>
      <c r="B110" s="48"/>
      <c r="C110" s="48"/>
      <c r="D110" s="155"/>
      <c r="E110" s="48"/>
      <c r="F110" s="48"/>
      <c r="G110" s="48"/>
      <c r="H110" s="48"/>
      <c r="I110" s="48"/>
      <c r="J110" s="48"/>
      <c r="K110" s="48"/>
      <c r="L110" s="48"/>
      <c r="M110" s="48"/>
      <c r="N110" s="48"/>
      <c r="O110" s="48"/>
      <c r="P110" s="48"/>
      <c r="Q110" s="48"/>
      <c r="R110" s="48"/>
      <c r="S110" s="48"/>
      <c r="T110" s="48"/>
      <c r="U110" s="48"/>
      <c r="V110" s="48"/>
      <c r="W110" s="48"/>
      <c r="X110" s="48"/>
      <c r="Y110" s="48"/>
      <c r="Z110" s="48"/>
    </row>
    <row r="111" ht="15.75" customHeight="1">
      <c r="A111" s="48"/>
      <c r="B111" s="48"/>
      <c r="C111" s="48"/>
      <c r="D111" s="155"/>
      <c r="E111" s="48"/>
      <c r="F111" s="48"/>
      <c r="G111" s="48"/>
      <c r="H111" s="48"/>
      <c r="I111" s="48"/>
      <c r="J111" s="48"/>
      <c r="K111" s="48"/>
      <c r="L111" s="48"/>
      <c r="M111" s="48"/>
      <c r="N111" s="48"/>
      <c r="O111" s="48"/>
      <c r="P111" s="48"/>
      <c r="Q111" s="48"/>
      <c r="R111" s="48"/>
      <c r="S111" s="48"/>
      <c r="T111" s="48"/>
      <c r="U111" s="48"/>
      <c r="V111" s="48"/>
      <c r="W111" s="48"/>
      <c r="X111" s="48"/>
      <c r="Y111" s="48"/>
      <c r="Z111" s="48"/>
    </row>
    <row r="112" ht="15.75" customHeight="1">
      <c r="A112" s="48"/>
      <c r="B112" s="48"/>
      <c r="C112" s="48"/>
      <c r="D112" s="155"/>
      <c r="E112" s="48"/>
      <c r="F112" s="48"/>
      <c r="G112" s="48"/>
      <c r="H112" s="48"/>
      <c r="I112" s="48"/>
      <c r="J112" s="48"/>
      <c r="K112" s="48"/>
      <c r="L112" s="48"/>
      <c r="M112" s="48"/>
      <c r="N112" s="48"/>
      <c r="O112" s="48"/>
      <c r="P112" s="48"/>
      <c r="Q112" s="48"/>
      <c r="R112" s="48"/>
      <c r="S112" s="48"/>
      <c r="T112" s="48"/>
      <c r="U112" s="48"/>
      <c r="V112" s="48"/>
      <c r="W112" s="48"/>
      <c r="X112" s="48"/>
      <c r="Y112" s="48"/>
      <c r="Z112" s="48"/>
    </row>
    <row r="113" ht="15.75" customHeight="1">
      <c r="A113" s="48"/>
      <c r="B113" s="48"/>
      <c r="C113" s="48"/>
      <c r="D113" s="155"/>
      <c r="E113" s="48"/>
      <c r="F113" s="48"/>
      <c r="G113" s="48"/>
      <c r="H113" s="48"/>
      <c r="I113" s="48"/>
      <c r="J113" s="48"/>
      <c r="K113" s="48"/>
      <c r="L113" s="48"/>
      <c r="M113" s="48"/>
      <c r="N113" s="48"/>
      <c r="O113" s="48"/>
      <c r="P113" s="48"/>
      <c r="Q113" s="48"/>
      <c r="R113" s="48"/>
      <c r="S113" s="48"/>
      <c r="T113" s="48"/>
      <c r="U113" s="48"/>
      <c r="V113" s="48"/>
      <c r="W113" s="48"/>
      <c r="X113" s="48"/>
      <c r="Y113" s="48"/>
      <c r="Z113" s="48"/>
    </row>
    <row r="114" ht="15.75" customHeight="1">
      <c r="A114" s="48"/>
      <c r="B114" s="48"/>
      <c r="C114" s="48"/>
      <c r="D114" s="155"/>
      <c r="E114" s="48"/>
      <c r="F114" s="48"/>
      <c r="G114" s="48"/>
      <c r="H114" s="48"/>
      <c r="I114" s="48"/>
      <c r="J114" s="48"/>
      <c r="K114" s="48"/>
      <c r="L114" s="48"/>
      <c r="M114" s="48"/>
      <c r="N114" s="48"/>
      <c r="O114" s="48"/>
      <c r="P114" s="48"/>
      <c r="Q114" s="48"/>
      <c r="R114" s="48"/>
      <c r="S114" s="48"/>
      <c r="T114" s="48"/>
      <c r="U114" s="48"/>
      <c r="V114" s="48"/>
      <c r="W114" s="48"/>
      <c r="X114" s="48"/>
      <c r="Y114" s="48"/>
      <c r="Z114" s="48"/>
    </row>
    <row r="115" ht="15.75" customHeight="1">
      <c r="A115" s="48"/>
      <c r="B115" s="48"/>
      <c r="C115" s="48"/>
      <c r="D115" s="155"/>
      <c r="E115" s="48"/>
      <c r="F115" s="48"/>
      <c r="G115" s="48"/>
      <c r="H115" s="48"/>
      <c r="I115" s="48"/>
      <c r="J115" s="48"/>
      <c r="K115" s="48"/>
      <c r="L115" s="48"/>
      <c r="M115" s="48"/>
      <c r="N115" s="48"/>
      <c r="O115" s="48"/>
      <c r="P115" s="48"/>
      <c r="Q115" s="48"/>
      <c r="R115" s="48"/>
      <c r="S115" s="48"/>
      <c r="T115" s="48"/>
      <c r="U115" s="48"/>
      <c r="V115" s="48"/>
      <c r="W115" s="48"/>
      <c r="X115" s="48"/>
      <c r="Y115" s="48"/>
      <c r="Z115" s="48"/>
    </row>
    <row r="116" ht="15.75" customHeight="1">
      <c r="A116" s="48"/>
      <c r="B116" s="48"/>
      <c r="C116" s="48"/>
      <c r="D116" s="155"/>
      <c r="E116" s="48"/>
      <c r="F116" s="48"/>
      <c r="G116" s="48"/>
      <c r="H116" s="48"/>
      <c r="I116" s="48"/>
      <c r="J116" s="48"/>
      <c r="K116" s="48"/>
      <c r="L116" s="48"/>
      <c r="M116" s="48"/>
      <c r="N116" s="48"/>
      <c r="O116" s="48"/>
      <c r="P116" s="48"/>
      <c r="Q116" s="48"/>
      <c r="R116" s="48"/>
      <c r="S116" s="48"/>
      <c r="T116" s="48"/>
      <c r="U116" s="48"/>
      <c r="V116" s="48"/>
      <c r="W116" s="48"/>
      <c r="X116" s="48"/>
      <c r="Y116" s="48"/>
      <c r="Z116" s="48"/>
    </row>
    <row r="117" ht="15.75" customHeight="1">
      <c r="A117" s="48"/>
      <c r="B117" s="48"/>
      <c r="C117" s="48"/>
      <c r="D117" s="155"/>
      <c r="E117" s="48"/>
      <c r="F117" s="48"/>
      <c r="G117" s="48"/>
      <c r="H117" s="48"/>
      <c r="I117" s="48"/>
      <c r="J117" s="48"/>
      <c r="K117" s="48"/>
      <c r="L117" s="48"/>
      <c r="M117" s="48"/>
      <c r="N117" s="48"/>
      <c r="O117" s="48"/>
      <c r="P117" s="48"/>
      <c r="Q117" s="48"/>
      <c r="R117" s="48"/>
      <c r="S117" s="48"/>
      <c r="T117" s="48"/>
      <c r="U117" s="48"/>
      <c r="V117" s="48"/>
      <c r="W117" s="48"/>
      <c r="X117" s="48"/>
      <c r="Y117" s="48"/>
      <c r="Z117" s="48"/>
    </row>
    <row r="118" ht="15.75" customHeight="1">
      <c r="A118" s="48"/>
      <c r="B118" s="48"/>
      <c r="C118" s="48"/>
      <c r="D118" s="155"/>
      <c r="E118" s="48"/>
      <c r="F118" s="48"/>
      <c r="G118" s="48"/>
      <c r="H118" s="48"/>
      <c r="I118" s="48"/>
      <c r="J118" s="48"/>
      <c r="K118" s="48"/>
      <c r="L118" s="48"/>
      <c r="M118" s="48"/>
      <c r="N118" s="48"/>
      <c r="O118" s="48"/>
      <c r="P118" s="48"/>
      <c r="Q118" s="48"/>
      <c r="R118" s="48"/>
      <c r="S118" s="48"/>
      <c r="T118" s="48"/>
      <c r="U118" s="48"/>
      <c r="V118" s="48"/>
      <c r="W118" s="48"/>
      <c r="X118" s="48"/>
      <c r="Y118" s="48"/>
      <c r="Z118" s="48"/>
    </row>
    <row r="119" ht="15.75" customHeight="1">
      <c r="A119" s="48"/>
      <c r="B119" s="48"/>
      <c r="C119" s="48"/>
      <c r="D119" s="155"/>
      <c r="E119" s="48"/>
      <c r="F119" s="48"/>
      <c r="G119" s="48"/>
      <c r="H119" s="48"/>
      <c r="I119" s="48"/>
      <c r="J119" s="48"/>
      <c r="K119" s="48"/>
      <c r="L119" s="48"/>
      <c r="M119" s="48"/>
      <c r="N119" s="48"/>
      <c r="O119" s="48"/>
      <c r="P119" s="48"/>
      <c r="Q119" s="48"/>
      <c r="R119" s="48"/>
      <c r="S119" s="48"/>
      <c r="T119" s="48"/>
      <c r="U119" s="48"/>
      <c r="V119" s="48"/>
      <c r="W119" s="48"/>
      <c r="X119" s="48"/>
      <c r="Y119" s="48"/>
      <c r="Z119" s="48"/>
    </row>
    <row r="120" ht="15.75" customHeight="1">
      <c r="A120" s="48"/>
      <c r="B120" s="48"/>
      <c r="C120" s="48"/>
      <c r="D120" s="155"/>
      <c r="E120" s="48"/>
      <c r="F120" s="48"/>
      <c r="G120" s="48"/>
      <c r="H120" s="48"/>
      <c r="I120" s="48"/>
      <c r="J120" s="48"/>
      <c r="K120" s="48"/>
      <c r="L120" s="48"/>
      <c r="M120" s="48"/>
      <c r="N120" s="48"/>
      <c r="O120" s="48"/>
      <c r="P120" s="48"/>
      <c r="Q120" s="48"/>
      <c r="R120" s="48"/>
      <c r="S120" s="48"/>
      <c r="T120" s="48"/>
      <c r="U120" s="48"/>
      <c r="V120" s="48"/>
      <c r="W120" s="48"/>
      <c r="X120" s="48"/>
      <c r="Y120" s="48"/>
      <c r="Z120" s="48"/>
    </row>
    <row r="121" ht="15.75" customHeight="1">
      <c r="A121" s="48"/>
      <c r="B121" s="48"/>
      <c r="C121" s="48"/>
      <c r="D121" s="155"/>
      <c r="E121" s="48"/>
      <c r="F121" s="48"/>
      <c r="G121" s="48"/>
      <c r="H121" s="48"/>
      <c r="I121" s="48"/>
      <c r="J121" s="48"/>
      <c r="K121" s="48"/>
      <c r="L121" s="48"/>
      <c r="M121" s="48"/>
      <c r="N121" s="48"/>
      <c r="O121" s="48"/>
      <c r="P121" s="48"/>
      <c r="Q121" s="48"/>
      <c r="R121" s="48"/>
      <c r="S121" s="48"/>
      <c r="T121" s="48"/>
      <c r="U121" s="48"/>
      <c r="V121" s="48"/>
      <c r="W121" s="48"/>
      <c r="X121" s="48"/>
      <c r="Y121" s="48"/>
      <c r="Z121" s="48"/>
    </row>
    <row r="122" ht="15.75" customHeight="1">
      <c r="A122" s="48"/>
      <c r="B122" s="48"/>
      <c r="C122" s="48"/>
      <c r="D122" s="155"/>
      <c r="E122" s="48"/>
      <c r="F122" s="48"/>
      <c r="G122" s="48"/>
      <c r="H122" s="48"/>
      <c r="I122" s="48"/>
      <c r="J122" s="48"/>
      <c r="K122" s="48"/>
      <c r="L122" s="48"/>
      <c r="M122" s="48"/>
      <c r="N122" s="48"/>
      <c r="O122" s="48"/>
      <c r="P122" s="48"/>
      <c r="Q122" s="48"/>
      <c r="R122" s="48"/>
      <c r="S122" s="48"/>
      <c r="T122" s="48"/>
      <c r="U122" s="48"/>
      <c r="V122" s="48"/>
      <c r="W122" s="48"/>
      <c r="X122" s="48"/>
      <c r="Y122" s="48"/>
      <c r="Z122" s="48"/>
    </row>
    <row r="123" ht="15.75" customHeight="1">
      <c r="A123" s="48"/>
      <c r="B123" s="48"/>
      <c r="C123" s="48"/>
      <c r="D123" s="155"/>
      <c r="E123" s="48"/>
      <c r="F123" s="48"/>
      <c r="G123" s="48"/>
      <c r="H123" s="48"/>
      <c r="I123" s="48"/>
      <c r="J123" s="48"/>
      <c r="K123" s="48"/>
      <c r="L123" s="48"/>
      <c r="M123" s="48"/>
      <c r="N123" s="48"/>
      <c r="O123" s="48"/>
      <c r="P123" s="48"/>
      <c r="Q123" s="48"/>
      <c r="R123" s="48"/>
      <c r="S123" s="48"/>
      <c r="T123" s="48"/>
      <c r="U123" s="48"/>
      <c r="V123" s="48"/>
      <c r="W123" s="48"/>
      <c r="X123" s="48"/>
      <c r="Y123" s="48"/>
      <c r="Z123" s="48"/>
    </row>
    <row r="124" ht="15.75" customHeight="1">
      <c r="A124" s="48"/>
      <c r="B124" s="48"/>
      <c r="C124" s="48"/>
      <c r="D124" s="155"/>
      <c r="E124" s="48"/>
      <c r="F124" s="48"/>
      <c r="G124" s="48"/>
      <c r="H124" s="48"/>
      <c r="I124" s="48"/>
      <c r="J124" s="48"/>
      <c r="K124" s="48"/>
      <c r="L124" s="48"/>
      <c r="M124" s="48"/>
      <c r="N124" s="48"/>
      <c r="O124" s="48"/>
      <c r="P124" s="48"/>
      <c r="Q124" s="48"/>
      <c r="R124" s="48"/>
      <c r="S124" s="48"/>
      <c r="T124" s="48"/>
      <c r="U124" s="48"/>
      <c r="V124" s="48"/>
      <c r="W124" s="48"/>
      <c r="X124" s="48"/>
      <c r="Y124" s="48"/>
      <c r="Z124" s="48"/>
    </row>
    <row r="125" ht="15.75" customHeight="1">
      <c r="A125" s="48"/>
      <c r="B125" s="48"/>
      <c r="C125" s="48"/>
      <c r="D125" s="155"/>
      <c r="E125" s="48"/>
      <c r="F125" s="48"/>
      <c r="G125" s="48"/>
      <c r="H125" s="48"/>
      <c r="I125" s="48"/>
      <c r="J125" s="48"/>
      <c r="K125" s="48"/>
      <c r="L125" s="48"/>
      <c r="M125" s="48"/>
      <c r="N125" s="48"/>
      <c r="O125" s="48"/>
      <c r="P125" s="48"/>
      <c r="Q125" s="48"/>
      <c r="R125" s="48"/>
      <c r="S125" s="48"/>
      <c r="T125" s="48"/>
      <c r="U125" s="48"/>
      <c r="V125" s="48"/>
      <c r="W125" s="48"/>
      <c r="X125" s="48"/>
      <c r="Y125" s="48"/>
      <c r="Z125" s="48"/>
    </row>
    <row r="126" ht="15.75" customHeight="1">
      <c r="A126" s="48"/>
      <c r="B126" s="48"/>
      <c r="C126" s="48"/>
      <c r="D126" s="155"/>
      <c r="E126" s="48"/>
      <c r="F126" s="48"/>
      <c r="G126" s="48"/>
      <c r="H126" s="48"/>
      <c r="I126" s="48"/>
      <c r="J126" s="48"/>
      <c r="K126" s="48"/>
      <c r="L126" s="48"/>
      <c r="M126" s="48"/>
      <c r="N126" s="48"/>
      <c r="O126" s="48"/>
      <c r="P126" s="48"/>
      <c r="Q126" s="48"/>
      <c r="R126" s="48"/>
      <c r="S126" s="48"/>
      <c r="T126" s="48"/>
      <c r="U126" s="48"/>
      <c r="V126" s="48"/>
      <c r="W126" s="48"/>
      <c r="X126" s="48"/>
      <c r="Y126" s="48"/>
      <c r="Z126" s="48"/>
    </row>
    <row r="127" ht="15.75" customHeight="1">
      <c r="A127" s="48"/>
      <c r="B127" s="48"/>
      <c r="C127" s="48"/>
      <c r="D127" s="155"/>
      <c r="E127" s="48"/>
      <c r="F127" s="48"/>
      <c r="G127" s="48"/>
      <c r="H127" s="48"/>
      <c r="I127" s="48"/>
      <c r="J127" s="48"/>
      <c r="K127" s="48"/>
      <c r="L127" s="48"/>
      <c r="M127" s="48"/>
      <c r="N127" s="48"/>
      <c r="O127" s="48"/>
      <c r="P127" s="48"/>
      <c r="Q127" s="48"/>
      <c r="R127" s="48"/>
      <c r="S127" s="48"/>
      <c r="T127" s="48"/>
      <c r="U127" s="48"/>
      <c r="V127" s="48"/>
      <c r="W127" s="48"/>
      <c r="X127" s="48"/>
      <c r="Y127" s="48"/>
      <c r="Z127" s="48"/>
    </row>
    <row r="128" ht="15.75" customHeight="1">
      <c r="A128" s="48"/>
      <c r="B128" s="48"/>
      <c r="C128" s="48"/>
      <c r="D128" s="155"/>
      <c r="E128" s="48"/>
      <c r="F128" s="48"/>
      <c r="G128" s="48"/>
      <c r="H128" s="48"/>
      <c r="I128" s="48"/>
      <c r="J128" s="48"/>
      <c r="K128" s="48"/>
      <c r="L128" s="48"/>
      <c r="M128" s="48"/>
      <c r="N128" s="48"/>
      <c r="O128" s="48"/>
      <c r="P128" s="48"/>
      <c r="Q128" s="48"/>
      <c r="R128" s="48"/>
      <c r="S128" s="48"/>
      <c r="T128" s="48"/>
      <c r="U128" s="48"/>
      <c r="V128" s="48"/>
      <c r="W128" s="48"/>
      <c r="X128" s="48"/>
      <c r="Y128" s="48"/>
      <c r="Z128" s="48"/>
    </row>
    <row r="129" ht="15.75" customHeight="1">
      <c r="A129" s="48"/>
      <c r="B129" s="48"/>
      <c r="C129" s="48"/>
      <c r="D129" s="155"/>
      <c r="E129" s="48"/>
      <c r="F129" s="48"/>
      <c r="G129" s="48"/>
      <c r="H129" s="48"/>
      <c r="I129" s="48"/>
      <c r="J129" s="48"/>
      <c r="K129" s="48"/>
      <c r="L129" s="48"/>
      <c r="M129" s="48"/>
      <c r="N129" s="48"/>
      <c r="O129" s="48"/>
      <c r="P129" s="48"/>
      <c r="Q129" s="48"/>
      <c r="R129" s="48"/>
      <c r="S129" s="48"/>
      <c r="T129" s="48"/>
      <c r="U129" s="48"/>
      <c r="V129" s="48"/>
      <c r="W129" s="48"/>
      <c r="X129" s="48"/>
      <c r="Y129" s="48"/>
      <c r="Z129" s="48"/>
    </row>
    <row r="130" ht="15.75" customHeight="1">
      <c r="A130" s="48"/>
      <c r="B130" s="48"/>
      <c r="C130" s="48"/>
      <c r="D130" s="155"/>
      <c r="E130" s="48"/>
      <c r="F130" s="48"/>
      <c r="G130" s="48"/>
      <c r="H130" s="48"/>
      <c r="I130" s="48"/>
      <c r="J130" s="48"/>
      <c r="K130" s="48"/>
      <c r="L130" s="48"/>
      <c r="M130" s="48"/>
      <c r="N130" s="48"/>
      <c r="O130" s="48"/>
      <c r="P130" s="48"/>
      <c r="Q130" s="48"/>
      <c r="R130" s="48"/>
      <c r="S130" s="48"/>
      <c r="T130" s="48"/>
      <c r="U130" s="48"/>
      <c r="V130" s="48"/>
      <c r="W130" s="48"/>
      <c r="X130" s="48"/>
      <c r="Y130" s="48"/>
      <c r="Z130" s="48"/>
    </row>
    <row r="131" ht="15.75" customHeight="1">
      <c r="A131" s="48"/>
      <c r="B131" s="48"/>
      <c r="C131" s="48"/>
      <c r="D131" s="155"/>
      <c r="E131" s="48"/>
      <c r="F131" s="48"/>
      <c r="G131" s="48"/>
      <c r="H131" s="48"/>
      <c r="I131" s="48"/>
      <c r="J131" s="48"/>
      <c r="K131" s="48"/>
      <c r="L131" s="48"/>
      <c r="M131" s="48"/>
      <c r="N131" s="48"/>
      <c r="O131" s="48"/>
      <c r="P131" s="48"/>
      <c r="Q131" s="48"/>
      <c r="R131" s="48"/>
      <c r="S131" s="48"/>
      <c r="T131" s="48"/>
      <c r="U131" s="48"/>
      <c r="V131" s="48"/>
      <c r="W131" s="48"/>
      <c r="X131" s="48"/>
      <c r="Y131" s="48"/>
      <c r="Z131" s="48"/>
    </row>
    <row r="132" ht="15.75" customHeight="1">
      <c r="A132" s="48"/>
      <c r="B132" s="48"/>
      <c r="C132" s="48"/>
      <c r="D132" s="155"/>
      <c r="E132" s="48"/>
      <c r="F132" s="48"/>
      <c r="G132" s="48"/>
      <c r="H132" s="48"/>
      <c r="I132" s="48"/>
      <c r="J132" s="48"/>
      <c r="K132" s="48"/>
      <c r="L132" s="48"/>
      <c r="M132" s="48"/>
      <c r="N132" s="48"/>
      <c r="O132" s="48"/>
      <c r="P132" s="48"/>
      <c r="Q132" s="48"/>
      <c r="R132" s="48"/>
      <c r="S132" s="48"/>
      <c r="T132" s="48"/>
      <c r="U132" s="48"/>
      <c r="V132" s="48"/>
      <c r="W132" s="48"/>
      <c r="X132" s="48"/>
      <c r="Y132" s="48"/>
      <c r="Z132" s="48"/>
    </row>
    <row r="133" ht="15.75" customHeight="1">
      <c r="A133" s="48"/>
      <c r="B133" s="48"/>
      <c r="C133" s="48"/>
      <c r="D133" s="155"/>
      <c r="E133" s="48"/>
      <c r="F133" s="48"/>
      <c r="G133" s="48"/>
      <c r="H133" s="48"/>
      <c r="I133" s="48"/>
      <c r="J133" s="48"/>
      <c r="K133" s="48"/>
      <c r="L133" s="48"/>
      <c r="M133" s="48"/>
      <c r="N133" s="48"/>
      <c r="O133" s="48"/>
      <c r="P133" s="48"/>
      <c r="Q133" s="48"/>
      <c r="R133" s="48"/>
      <c r="S133" s="48"/>
      <c r="T133" s="48"/>
      <c r="U133" s="48"/>
      <c r="V133" s="48"/>
      <c r="W133" s="48"/>
      <c r="X133" s="48"/>
      <c r="Y133" s="48"/>
      <c r="Z133" s="48"/>
    </row>
    <row r="134" ht="15.75" customHeight="1">
      <c r="A134" s="48"/>
      <c r="B134" s="48"/>
      <c r="C134" s="48"/>
      <c r="D134" s="155"/>
      <c r="E134" s="48"/>
      <c r="F134" s="48"/>
      <c r="G134" s="48"/>
      <c r="H134" s="48"/>
      <c r="I134" s="48"/>
      <c r="J134" s="48"/>
      <c r="K134" s="48"/>
      <c r="L134" s="48"/>
      <c r="M134" s="48"/>
      <c r="N134" s="48"/>
      <c r="O134" s="48"/>
      <c r="P134" s="48"/>
      <c r="Q134" s="48"/>
      <c r="R134" s="48"/>
      <c r="S134" s="48"/>
      <c r="T134" s="48"/>
      <c r="U134" s="48"/>
      <c r="V134" s="48"/>
      <c r="W134" s="48"/>
      <c r="X134" s="48"/>
      <c r="Y134" s="48"/>
      <c r="Z134" s="48"/>
    </row>
    <row r="135" ht="15.75" customHeight="1">
      <c r="A135" s="48"/>
      <c r="B135" s="48"/>
      <c r="C135" s="48"/>
      <c r="D135" s="155"/>
      <c r="E135" s="48"/>
      <c r="F135" s="48"/>
      <c r="G135" s="48"/>
      <c r="H135" s="48"/>
      <c r="I135" s="48"/>
      <c r="J135" s="48"/>
      <c r="K135" s="48"/>
      <c r="L135" s="48"/>
      <c r="M135" s="48"/>
      <c r="N135" s="48"/>
      <c r="O135" s="48"/>
      <c r="P135" s="48"/>
      <c r="Q135" s="48"/>
      <c r="R135" s="48"/>
      <c r="S135" s="48"/>
      <c r="T135" s="48"/>
      <c r="U135" s="48"/>
      <c r="V135" s="48"/>
      <c r="W135" s="48"/>
      <c r="X135" s="48"/>
      <c r="Y135" s="48"/>
      <c r="Z135" s="48"/>
    </row>
    <row r="136" ht="15.75" customHeight="1">
      <c r="A136" s="48"/>
      <c r="B136" s="48"/>
      <c r="C136" s="48"/>
      <c r="D136" s="155"/>
      <c r="E136" s="48"/>
      <c r="F136" s="48"/>
      <c r="G136" s="48"/>
      <c r="H136" s="48"/>
      <c r="I136" s="48"/>
      <c r="J136" s="48"/>
      <c r="K136" s="48"/>
      <c r="L136" s="48"/>
      <c r="M136" s="48"/>
      <c r="N136" s="48"/>
      <c r="O136" s="48"/>
      <c r="P136" s="48"/>
      <c r="Q136" s="48"/>
      <c r="R136" s="48"/>
      <c r="S136" s="48"/>
      <c r="T136" s="48"/>
      <c r="U136" s="48"/>
      <c r="V136" s="48"/>
      <c r="W136" s="48"/>
      <c r="X136" s="48"/>
      <c r="Y136" s="48"/>
      <c r="Z136" s="48"/>
    </row>
    <row r="137" ht="15.75" customHeight="1">
      <c r="A137" s="48"/>
      <c r="B137" s="48"/>
      <c r="C137" s="48"/>
      <c r="D137" s="155"/>
      <c r="E137" s="48"/>
      <c r="F137" s="48"/>
      <c r="G137" s="48"/>
      <c r="H137" s="48"/>
      <c r="I137" s="48"/>
      <c r="J137" s="48"/>
      <c r="K137" s="48"/>
      <c r="L137" s="48"/>
      <c r="M137" s="48"/>
      <c r="N137" s="48"/>
      <c r="O137" s="48"/>
      <c r="P137" s="48"/>
      <c r="Q137" s="48"/>
      <c r="R137" s="48"/>
      <c r="S137" s="48"/>
      <c r="T137" s="48"/>
      <c r="U137" s="48"/>
      <c r="V137" s="48"/>
      <c r="W137" s="48"/>
      <c r="X137" s="48"/>
      <c r="Y137" s="48"/>
      <c r="Z137" s="48"/>
    </row>
    <row r="138" ht="15.75" customHeight="1">
      <c r="A138" s="48"/>
      <c r="B138" s="48"/>
      <c r="C138" s="48"/>
      <c r="D138" s="155"/>
      <c r="E138" s="48"/>
      <c r="F138" s="48"/>
      <c r="G138" s="48"/>
      <c r="H138" s="48"/>
      <c r="I138" s="48"/>
      <c r="J138" s="48"/>
      <c r="K138" s="48"/>
      <c r="L138" s="48"/>
      <c r="M138" s="48"/>
      <c r="N138" s="48"/>
      <c r="O138" s="48"/>
      <c r="P138" s="48"/>
      <c r="Q138" s="48"/>
      <c r="R138" s="48"/>
      <c r="S138" s="48"/>
      <c r="T138" s="48"/>
      <c r="U138" s="48"/>
      <c r="V138" s="48"/>
      <c r="W138" s="48"/>
      <c r="X138" s="48"/>
      <c r="Y138" s="48"/>
      <c r="Z138" s="48"/>
    </row>
    <row r="139" ht="15.75" customHeight="1">
      <c r="A139" s="48"/>
      <c r="B139" s="48"/>
      <c r="C139" s="48"/>
      <c r="D139" s="155"/>
      <c r="E139" s="48"/>
      <c r="F139" s="48"/>
      <c r="G139" s="48"/>
      <c r="H139" s="48"/>
      <c r="I139" s="48"/>
      <c r="J139" s="48"/>
      <c r="K139" s="48"/>
      <c r="L139" s="48"/>
      <c r="M139" s="48"/>
      <c r="N139" s="48"/>
      <c r="O139" s="48"/>
      <c r="P139" s="48"/>
      <c r="Q139" s="48"/>
      <c r="R139" s="48"/>
      <c r="S139" s="48"/>
      <c r="T139" s="48"/>
      <c r="U139" s="48"/>
      <c r="V139" s="48"/>
      <c r="W139" s="48"/>
      <c r="X139" s="48"/>
      <c r="Y139" s="48"/>
      <c r="Z139" s="48"/>
    </row>
    <row r="140" ht="15.75" customHeight="1">
      <c r="A140" s="48"/>
      <c r="B140" s="48"/>
      <c r="C140" s="48"/>
      <c r="D140" s="155"/>
      <c r="E140" s="48"/>
      <c r="F140" s="48"/>
      <c r="G140" s="48"/>
      <c r="H140" s="48"/>
      <c r="I140" s="48"/>
      <c r="J140" s="48"/>
      <c r="K140" s="48"/>
      <c r="L140" s="48"/>
      <c r="M140" s="48"/>
      <c r="N140" s="48"/>
      <c r="O140" s="48"/>
      <c r="P140" s="48"/>
      <c r="Q140" s="48"/>
      <c r="R140" s="48"/>
      <c r="S140" s="48"/>
      <c r="T140" s="48"/>
      <c r="U140" s="48"/>
      <c r="V140" s="48"/>
      <c r="W140" s="48"/>
      <c r="X140" s="48"/>
      <c r="Y140" s="48"/>
      <c r="Z140" s="48"/>
    </row>
    <row r="141" ht="15.75" customHeight="1">
      <c r="A141" s="48"/>
      <c r="B141" s="48"/>
      <c r="C141" s="48"/>
      <c r="D141" s="155"/>
      <c r="E141" s="48"/>
      <c r="F141" s="48"/>
      <c r="G141" s="48"/>
      <c r="H141" s="48"/>
      <c r="I141" s="48"/>
      <c r="J141" s="48"/>
      <c r="K141" s="48"/>
      <c r="L141" s="48"/>
      <c r="M141" s="48"/>
      <c r="N141" s="48"/>
      <c r="O141" s="48"/>
      <c r="P141" s="48"/>
      <c r="Q141" s="48"/>
      <c r="R141" s="48"/>
      <c r="S141" s="48"/>
      <c r="T141" s="48"/>
      <c r="U141" s="48"/>
      <c r="V141" s="48"/>
      <c r="W141" s="48"/>
      <c r="X141" s="48"/>
      <c r="Y141" s="48"/>
      <c r="Z141" s="48"/>
    </row>
    <row r="142" ht="15.75" customHeight="1">
      <c r="A142" s="48"/>
      <c r="B142" s="48"/>
      <c r="C142" s="48"/>
      <c r="D142" s="155"/>
      <c r="E142" s="48"/>
      <c r="F142" s="48"/>
      <c r="G142" s="48"/>
      <c r="H142" s="48"/>
      <c r="I142" s="48"/>
      <c r="J142" s="48"/>
      <c r="K142" s="48"/>
      <c r="L142" s="48"/>
      <c r="M142" s="48"/>
      <c r="N142" s="48"/>
      <c r="O142" s="48"/>
      <c r="P142" s="48"/>
      <c r="Q142" s="48"/>
      <c r="R142" s="48"/>
      <c r="S142" s="48"/>
      <c r="T142" s="48"/>
      <c r="U142" s="48"/>
      <c r="V142" s="48"/>
      <c r="W142" s="48"/>
      <c r="X142" s="48"/>
      <c r="Y142" s="48"/>
      <c r="Z142" s="48"/>
    </row>
    <row r="143" ht="15.75" customHeight="1">
      <c r="A143" s="48"/>
      <c r="B143" s="48"/>
      <c r="C143" s="48"/>
      <c r="D143" s="155"/>
      <c r="E143" s="48"/>
      <c r="F143" s="48"/>
      <c r="G143" s="48"/>
      <c r="H143" s="48"/>
      <c r="I143" s="48"/>
      <c r="J143" s="48"/>
      <c r="K143" s="48"/>
      <c r="L143" s="48"/>
      <c r="M143" s="48"/>
      <c r="N143" s="48"/>
      <c r="O143" s="48"/>
      <c r="P143" s="48"/>
      <c r="Q143" s="48"/>
      <c r="R143" s="48"/>
      <c r="S143" s="48"/>
      <c r="T143" s="48"/>
      <c r="U143" s="48"/>
      <c r="V143" s="48"/>
      <c r="W143" s="48"/>
      <c r="X143" s="48"/>
      <c r="Y143" s="48"/>
      <c r="Z143" s="48"/>
    </row>
    <row r="144" ht="15.75" customHeight="1">
      <c r="A144" s="48"/>
      <c r="B144" s="48"/>
      <c r="C144" s="48"/>
      <c r="D144" s="155"/>
      <c r="E144" s="48"/>
      <c r="F144" s="48"/>
      <c r="G144" s="48"/>
      <c r="H144" s="48"/>
      <c r="I144" s="48"/>
      <c r="J144" s="48"/>
      <c r="K144" s="48"/>
      <c r="L144" s="48"/>
      <c r="M144" s="48"/>
      <c r="N144" s="48"/>
      <c r="O144" s="48"/>
      <c r="P144" s="48"/>
      <c r="Q144" s="48"/>
      <c r="R144" s="48"/>
      <c r="S144" s="48"/>
      <c r="T144" s="48"/>
      <c r="U144" s="48"/>
      <c r="V144" s="48"/>
      <c r="W144" s="48"/>
      <c r="X144" s="48"/>
      <c r="Y144" s="48"/>
      <c r="Z144" s="48"/>
    </row>
    <row r="145" ht="15.75" customHeight="1">
      <c r="A145" s="48"/>
      <c r="B145" s="48"/>
      <c r="C145" s="48"/>
      <c r="D145" s="155"/>
      <c r="E145" s="48"/>
      <c r="F145" s="48"/>
      <c r="G145" s="48"/>
      <c r="H145" s="48"/>
      <c r="I145" s="48"/>
      <c r="J145" s="48"/>
      <c r="K145" s="48"/>
      <c r="L145" s="48"/>
      <c r="M145" s="48"/>
      <c r="N145" s="48"/>
      <c r="O145" s="48"/>
      <c r="P145" s="48"/>
      <c r="Q145" s="48"/>
      <c r="R145" s="48"/>
      <c r="S145" s="48"/>
      <c r="T145" s="48"/>
      <c r="U145" s="48"/>
      <c r="V145" s="48"/>
      <c r="W145" s="48"/>
      <c r="X145" s="48"/>
      <c r="Y145" s="48"/>
      <c r="Z145" s="48"/>
    </row>
    <row r="146" ht="15.75" customHeight="1">
      <c r="A146" s="48"/>
      <c r="B146" s="48"/>
      <c r="C146" s="48"/>
      <c r="D146" s="155"/>
      <c r="E146" s="48"/>
      <c r="F146" s="48"/>
      <c r="G146" s="48"/>
      <c r="H146" s="48"/>
      <c r="I146" s="48"/>
      <c r="J146" s="48"/>
      <c r="K146" s="48"/>
      <c r="L146" s="48"/>
      <c r="M146" s="48"/>
      <c r="N146" s="48"/>
      <c r="O146" s="48"/>
      <c r="P146" s="48"/>
      <c r="Q146" s="48"/>
      <c r="R146" s="48"/>
      <c r="S146" s="48"/>
      <c r="T146" s="48"/>
      <c r="U146" s="48"/>
      <c r="V146" s="48"/>
      <c r="W146" s="48"/>
      <c r="X146" s="48"/>
      <c r="Y146" s="48"/>
      <c r="Z146" s="48"/>
    </row>
    <row r="147" ht="15.75" customHeight="1">
      <c r="A147" s="48"/>
      <c r="B147" s="48"/>
      <c r="C147" s="48"/>
      <c r="D147" s="155"/>
      <c r="E147" s="48"/>
      <c r="F147" s="48"/>
      <c r="G147" s="48"/>
      <c r="H147" s="48"/>
      <c r="I147" s="48"/>
      <c r="J147" s="48"/>
      <c r="K147" s="48"/>
      <c r="L147" s="48"/>
      <c r="M147" s="48"/>
      <c r="N147" s="48"/>
      <c r="O147" s="48"/>
      <c r="P147" s="48"/>
      <c r="Q147" s="48"/>
      <c r="R147" s="48"/>
      <c r="S147" s="48"/>
      <c r="T147" s="48"/>
      <c r="U147" s="48"/>
      <c r="V147" s="48"/>
      <c r="W147" s="48"/>
      <c r="X147" s="48"/>
      <c r="Y147" s="48"/>
      <c r="Z147" s="48"/>
    </row>
    <row r="148" ht="15.75" customHeight="1">
      <c r="A148" s="48"/>
      <c r="B148" s="48"/>
      <c r="C148" s="48"/>
      <c r="D148" s="155"/>
      <c r="E148" s="48"/>
      <c r="F148" s="48"/>
      <c r="G148" s="48"/>
      <c r="H148" s="48"/>
      <c r="I148" s="48"/>
      <c r="J148" s="48"/>
      <c r="K148" s="48"/>
      <c r="L148" s="48"/>
      <c r="M148" s="48"/>
      <c r="N148" s="48"/>
      <c r="O148" s="48"/>
      <c r="P148" s="48"/>
      <c r="Q148" s="48"/>
      <c r="R148" s="48"/>
      <c r="S148" s="48"/>
      <c r="T148" s="48"/>
      <c r="U148" s="48"/>
      <c r="V148" s="48"/>
      <c r="W148" s="48"/>
      <c r="X148" s="48"/>
      <c r="Y148" s="48"/>
      <c r="Z148" s="48"/>
    </row>
    <row r="149" ht="15.75" customHeight="1">
      <c r="A149" s="48"/>
      <c r="B149" s="48"/>
      <c r="C149" s="48"/>
      <c r="D149" s="155"/>
      <c r="E149" s="48"/>
      <c r="F149" s="48"/>
      <c r="G149" s="48"/>
      <c r="H149" s="48"/>
      <c r="I149" s="48"/>
      <c r="J149" s="48"/>
      <c r="K149" s="48"/>
      <c r="L149" s="48"/>
      <c r="M149" s="48"/>
      <c r="N149" s="48"/>
      <c r="O149" s="48"/>
      <c r="P149" s="48"/>
      <c r="Q149" s="48"/>
      <c r="R149" s="48"/>
      <c r="S149" s="48"/>
      <c r="T149" s="48"/>
      <c r="U149" s="48"/>
      <c r="V149" s="48"/>
      <c r="W149" s="48"/>
      <c r="X149" s="48"/>
      <c r="Y149" s="48"/>
      <c r="Z149" s="48"/>
    </row>
    <row r="150" ht="15.75" customHeight="1">
      <c r="A150" s="48"/>
      <c r="B150" s="48"/>
      <c r="C150" s="48"/>
      <c r="D150" s="155"/>
      <c r="E150" s="48"/>
      <c r="F150" s="48"/>
      <c r="G150" s="48"/>
      <c r="H150" s="48"/>
      <c r="I150" s="48"/>
      <c r="J150" s="48"/>
      <c r="K150" s="48"/>
      <c r="L150" s="48"/>
      <c r="M150" s="48"/>
      <c r="N150" s="48"/>
      <c r="O150" s="48"/>
      <c r="P150" s="48"/>
      <c r="Q150" s="48"/>
      <c r="R150" s="48"/>
      <c r="S150" s="48"/>
      <c r="T150" s="48"/>
      <c r="U150" s="48"/>
      <c r="V150" s="48"/>
      <c r="W150" s="48"/>
      <c r="X150" s="48"/>
      <c r="Y150" s="48"/>
      <c r="Z150" s="48"/>
    </row>
    <row r="151" ht="15.75" customHeight="1">
      <c r="A151" s="48"/>
      <c r="B151" s="48"/>
      <c r="C151" s="48"/>
      <c r="D151" s="155"/>
      <c r="E151" s="48"/>
      <c r="F151" s="48"/>
      <c r="G151" s="48"/>
      <c r="H151" s="48"/>
      <c r="I151" s="48"/>
      <c r="J151" s="48"/>
      <c r="K151" s="48"/>
      <c r="L151" s="48"/>
      <c r="M151" s="48"/>
      <c r="N151" s="48"/>
      <c r="O151" s="48"/>
      <c r="P151" s="48"/>
      <c r="Q151" s="48"/>
      <c r="R151" s="48"/>
      <c r="S151" s="48"/>
      <c r="T151" s="48"/>
      <c r="U151" s="48"/>
      <c r="V151" s="48"/>
      <c r="W151" s="48"/>
      <c r="X151" s="48"/>
      <c r="Y151" s="48"/>
      <c r="Z151" s="48"/>
    </row>
    <row r="152" ht="15.75" customHeight="1">
      <c r="A152" s="48"/>
      <c r="B152" s="48"/>
      <c r="C152" s="48"/>
      <c r="D152" s="155"/>
      <c r="E152" s="48"/>
      <c r="F152" s="48"/>
      <c r="G152" s="48"/>
      <c r="H152" s="48"/>
      <c r="I152" s="48"/>
      <c r="J152" s="48"/>
      <c r="K152" s="48"/>
      <c r="L152" s="48"/>
      <c r="M152" s="48"/>
      <c r="N152" s="48"/>
      <c r="O152" s="48"/>
      <c r="P152" s="48"/>
      <c r="Q152" s="48"/>
      <c r="R152" s="48"/>
      <c r="S152" s="48"/>
      <c r="T152" s="48"/>
      <c r="U152" s="48"/>
      <c r="V152" s="48"/>
      <c r="W152" s="48"/>
      <c r="X152" s="48"/>
      <c r="Y152" s="48"/>
      <c r="Z152" s="48"/>
    </row>
    <row r="153" ht="15.75" customHeight="1">
      <c r="A153" s="48"/>
      <c r="B153" s="48"/>
      <c r="C153" s="48"/>
      <c r="D153" s="155"/>
      <c r="E153" s="48"/>
      <c r="F153" s="48"/>
      <c r="G153" s="48"/>
      <c r="H153" s="48"/>
      <c r="I153" s="48"/>
      <c r="J153" s="48"/>
      <c r="K153" s="48"/>
      <c r="L153" s="48"/>
      <c r="M153" s="48"/>
      <c r="N153" s="48"/>
      <c r="O153" s="48"/>
      <c r="P153" s="48"/>
      <c r="Q153" s="48"/>
      <c r="R153" s="48"/>
      <c r="S153" s="48"/>
      <c r="T153" s="48"/>
      <c r="U153" s="48"/>
      <c r="V153" s="48"/>
      <c r="W153" s="48"/>
      <c r="X153" s="48"/>
      <c r="Y153" s="48"/>
      <c r="Z153" s="48"/>
    </row>
    <row r="154" ht="15.75" customHeight="1">
      <c r="A154" s="48"/>
      <c r="B154" s="48"/>
      <c r="C154" s="48"/>
      <c r="D154" s="155"/>
      <c r="E154" s="48"/>
      <c r="F154" s="48"/>
      <c r="G154" s="48"/>
      <c r="H154" s="48"/>
      <c r="I154" s="48"/>
      <c r="J154" s="48"/>
      <c r="K154" s="48"/>
      <c r="L154" s="48"/>
      <c r="M154" s="48"/>
      <c r="N154" s="48"/>
      <c r="O154" s="48"/>
      <c r="P154" s="48"/>
      <c r="Q154" s="48"/>
      <c r="R154" s="48"/>
      <c r="S154" s="48"/>
      <c r="T154" s="48"/>
      <c r="U154" s="48"/>
      <c r="V154" s="48"/>
      <c r="W154" s="48"/>
      <c r="X154" s="48"/>
      <c r="Y154" s="48"/>
      <c r="Z154" s="48"/>
    </row>
    <row r="155" ht="15.75" customHeight="1">
      <c r="A155" s="48"/>
      <c r="B155" s="48"/>
      <c r="C155" s="48"/>
      <c r="D155" s="155"/>
      <c r="E155" s="48"/>
      <c r="F155" s="48"/>
      <c r="G155" s="48"/>
      <c r="H155" s="48"/>
      <c r="I155" s="48"/>
      <c r="J155" s="48"/>
      <c r="K155" s="48"/>
      <c r="L155" s="48"/>
      <c r="M155" s="48"/>
      <c r="N155" s="48"/>
      <c r="O155" s="48"/>
      <c r="P155" s="48"/>
      <c r="Q155" s="48"/>
      <c r="R155" s="48"/>
      <c r="S155" s="48"/>
      <c r="T155" s="48"/>
      <c r="U155" s="48"/>
      <c r="V155" s="48"/>
      <c r="W155" s="48"/>
      <c r="X155" s="48"/>
      <c r="Y155" s="48"/>
      <c r="Z155" s="48"/>
    </row>
    <row r="156" ht="15.75" customHeight="1">
      <c r="A156" s="48"/>
      <c r="B156" s="48"/>
      <c r="C156" s="48"/>
      <c r="D156" s="155"/>
      <c r="E156" s="48"/>
      <c r="F156" s="48"/>
      <c r="G156" s="48"/>
      <c r="H156" s="48"/>
      <c r="I156" s="48"/>
      <c r="J156" s="48"/>
      <c r="K156" s="48"/>
      <c r="L156" s="48"/>
      <c r="M156" s="48"/>
      <c r="N156" s="48"/>
      <c r="O156" s="48"/>
      <c r="P156" s="48"/>
      <c r="Q156" s="48"/>
      <c r="R156" s="48"/>
      <c r="S156" s="48"/>
      <c r="T156" s="48"/>
      <c r="U156" s="48"/>
      <c r="V156" s="48"/>
      <c r="W156" s="48"/>
      <c r="X156" s="48"/>
      <c r="Y156" s="48"/>
      <c r="Z156" s="48"/>
    </row>
    <row r="157" ht="15.75" customHeight="1">
      <c r="A157" s="48"/>
      <c r="B157" s="48"/>
      <c r="C157" s="48"/>
      <c r="D157" s="155"/>
      <c r="E157" s="48"/>
      <c r="F157" s="48"/>
      <c r="G157" s="48"/>
      <c r="H157" s="48"/>
      <c r="I157" s="48"/>
      <c r="J157" s="48"/>
      <c r="K157" s="48"/>
      <c r="L157" s="48"/>
      <c r="M157" s="48"/>
      <c r="N157" s="48"/>
      <c r="O157" s="48"/>
      <c r="P157" s="48"/>
      <c r="Q157" s="48"/>
      <c r="R157" s="48"/>
      <c r="S157" s="48"/>
      <c r="T157" s="48"/>
      <c r="U157" s="48"/>
      <c r="V157" s="48"/>
      <c r="W157" s="48"/>
      <c r="X157" s="48"/>
      <c r="Y157" s="48"/>
      <c r="Z157" s="48"/>
    </row>
    <row r="158" ht="15.75" customHeight="1">
      <c r="A158" s="48"/>
      <c r="B158" s="48"/>
      <c r="C158" s="48"/>
      <c r="D158" s="155"/>
      <c r="E158" s="48"/>
      <c r="F158" s="48"/>
      <c r="G158" s="48"/>
      <c r="H158" s="48"/>
      <c r="I158" s="48"/>
      <c r="J158" s="48"/>
      <c r="K158" s="48"/>
      <c r="L158" s="48"/>
      <c r="M158" s="48"/>
      <c r="N158" s="48"/>
      <c r="O158" s="48"/>
      <c r="P158" s="48"/>
      <c r="Q158" s="48"/>
      <c r="R158" s="48"/>
      <c r="S158" s="48"/>
      <c r="T158" s="48"/>
      <c r="U158" s="48"/>
      <c r="V158" s="48"/>
      <c r="W158" s="48"/>
      <c r="X158" s="48"/>
      <c r="Y158" s="48"/>
      <c r="Z158" s="48"/>
    </row>
    <row r="159" ht="15.75" customHeight="1">
      <c r="A159" s="48"/>
      <c r="B159" s="48"/>
      <c r="C159" s="48"/>
      <c r="D159" s="155"/>
      <c r="E159" s="48"/>
      <c r="F159" s="48"/>
      <c r="G159" s="48"/>
      <c r="H159" s="48"/>
      <c r="I159" s="48"/>
      <c r="J159" s="48"/>
      <c r="K159" s="48"/>
      <c r="L159" s="48"/>
      <c r="M159" s="48"/>
      <c r="N159" s="48"/>
      <c r="O159" s="48"/>
      <c r="P159" s="48"/>
      <c r="Q159" s="48"/>
      <c r="R159" s="48"/>
      <c r="S159" s="48"/>
      <c r="T159" s="48"/>
      <c r="U159" s="48"/>
      <c r="V159" s="48"/>
      <c r="W159" s="48"/>
      <c r="X159" s="48"/>
      <c r="Y159" s="48"/>
      <c r="Z159" s="48"/>
    </row>
    <row r="160" ht="15.75" customHeight="1">
      <c r="A160" s="48"/>
      <c r="B160" s="48"/>
      <c r="C160" s="48"/>
      <c r="D160" s="155"/>
      <c r="E160" s="48"/>
      <c r="F160" s="48"/>
      <c r="G160" s="48"/>
      <c r="H160" s="48"/>
      <c r="I160" s="48"/>
      <c r="J160" s="48"/>
      <c r="K160" s="48"/>
      <c r="L160" s="48"/>
      <c r="M160" s="48"/>
      <c r="N160" s="48"/>
      <c r="O160" s="48"/>
      <c r="P160" s="48"/>
      <c r="Q160" s="48"/>
      <c r="R160" s="48"/>
      <c r="S160" s="48"/>
      <c r="T160" s="48"/>
      <c r="U160" s="48"/>
      <c r="V160" s="48"/>
      <c r="W160" s="48"/>
      <c r="X160" s="48"/>
      <c r="Y160" s="48"/>
      <c r="Z160" s="48"/>
    </row>
    <row r="161" ht="15.75" customHeight="1">
      <c r="A161" s="48"/>
      <c r="B161" s="48"/>
      <c r="C161" s="48"/>
      <c r="D161" s="155"/>
      <c r="E161" s="48"/>
      <c r="F161" s="48"/>
      <c r="G161" s="48"/>
      <c r="H161" s="48"/>
      <c r="I161" s="48"/>
      <c r="J161" s="48"/>
      <c r="K161" s="48"/>
      <c r="L161" s="48"/>
      <c r="M161" s="48"/>
      <c r="N161" s="48"/>
      <c r="O161" s="48"/>
      <c r="P161" s="48"/>
      <c r="Q161" s="48"/>
      <c r="R161" s="48"/>
      <c r="S161" s="48"/>
      <c r="T161" s="48"/>
      <c r="U161" s="48"/>
      <c r="V161" s="48"/>
      <c r="W161" s="48"/>
      <c r="X161" s="48"/>
      <c r="Y161" s="48"/>
      <c r="Z161" s="48"/>
    </row>
    <row r="162" ht="15.75" customHeight="1">
      <c r="A162" s="48"/>
      <c r="B162" s="48"/>
      <c r="C162" s="48"/>
      <c r="D162" s="155"/>
      <c r="E162" s="48"/>
      <c r="F162" s="48"/>
      <c r="G162" s="48"/>
      <c r="H162" s="48"/>
      <c r="I162" s="48"/>
      <c r="J162" s="48"/>
      <c r="K162" s="48"/>
      <c r="L162" s="48"/>
      <c r="M162" s="48"/>
      <c r="N162" s="48"/>
      <c r="O162" s="48"/>
      <c r="P162" s="48"/>
      <c r="Q162" s="48"/>
      <c r="R162" s="48"/>
      <c r="S162" s="48"/>
      <c r="T162" s="48"/>
      <c r="U162" s="48"/>
      <c r="V162" s="48"/>
      <c r="W162" s="48"/>
      <c r="X162" s="48"/>
      <c r="Y162" s="48"/>
      <c r="Z162" s="48"/>
    </row>
    <row r="163" ht="15.75" customHeight="1">
      <c r="A163" s="48"/>
      <c r="B163" s="48"/>
      <c r="C163" s="48"/>
      <c r="D163" s="155"/>
      <c r="E163" s="48"/>
      <c r="F163" s="48"/>
      <c r="G163" s="48"/>
      <c r="H163" s="48"/>
      <c r="I163" s="48"/>
      <c r="J163" s="48"/>
      <c r="K163" s="48"/>
      <c r="L163" s="48"/>
      <c r="M163" s="48"/>
      <c r="N163" s="48"/>
      <c r="O163" s="48"/>
      <c r="P163" s="48"/>
      <c r="Q163" s="48"/>
      <c r="R163" s="48"/>
      <c r="S163" s="48"/>
      <c r="T163" s="48"/>
      <c r="U163" s="48"/>
      <c r="V163" s="48"/>
      <c r="W163" s="48"/>
      <c r="X163" s="48"/>
      <c r="Y163" s="48"/>
      <c r="Z163" s="48"/>
    </row>
    <row r="164" ht="15.75" customHeight="1">
      <c r="A164" s="48"/>
      <c r="B164" s="48"/>
      <c r="C164" s="48"/>
      <c r="D164" s="155"/>
      <c r="E164" s="48"/>
      <c r="F164" s="48"/>
      <c r="G164" s="48"/>
      <c r="H164" s="48"/>
      <c r="I164" s="48"/>
      <c r="J164" s="48"/>
      <c r="K164" s="48"/>
      <c r="L164" s="48"/>
      <c r="M164" s="48"/>
      <c r="N164" s="48"/>
      <c r="O164" s="48"/>
      <c r="P164" s="48"/>
      <c r="Q164" s="48"/>
      <c r="R164" s="48"/>
      <c r="S164" s="48"/>
      <c r="T164" s="48"/>
      <c r="U164" s="48"/>
      <c r="V164" s="48"/>
      <c r="W164" s="48"/>
      <c r="X164" s="48"/>
      <c r="Y164" s="48"/>
      <c r="Z164" s="48"/>
    </row>
    <row r="165" ht="15.75" customHeight="1">
      <c r="A165" s="48"/>
      <c r="B165" s="48"/>
      <c r="C165" s="48"/>
      <c r="D165" s="155"/>
      <c r="E165" s="48"/>
      <c r="F165" s="48"/>
      <c r="G165" s="48"/>
      <c r="H165" s="48"/>
      <c r="I165" s="48"/>
      <c r="J165" s="48"/>
      <c r="K165" s="48"/>
      <c r="L165" s="48"/>
      <c r="M165" s="48"/>
      <c r="N165" s="48"/>
      <c r="O165" s="48"/>
      <c r="P165" s="48"/>
      <c r="Q165" s="48"/>
      <c r="R165" s="48"/>
      <c r="S165" s="48"/>
      <c r="T165" s="48"/>
      <c r="U165" s="48"/>
      <c r="V165" s="48"/>
      <c r="W165" s="48"/>
      <c r="X165" s="48"/>
      <c r="Y165" s="48"/>
      <c r="Z165" s="48"/>
    </row>
    <row r="166" ht="15.75" customHeight="1">
      <c r="A166" s="48"/>
      <c r="B166" s="48"/>
      <c r="C166" s="48"/>
      <c r="D166" s="155"/>
      <c r="E166" s="48"/>
      <c r="F166" s="48"/>
      <c r="G166" s="48"/>
      <c r="H166" s="48"/>
      <c r="I166" s="48"/>
      <c r="J166" s="48"/>
      <c r="K166" s="48"/>
      <c r="L166" s="48"/>
      <c r="M166" s="48"/>
      <c r="N166" s="48"/>
      <c r="O166" s="48"/>
      <c r="P166" s="48"/>
      <c r="Q166" s="48"/>
      <c r="R166" s="48"/>
      <c r="S166" s="48"/>
      <c r="T166" s="48"/>
      <c r="U166" s="48"/>
      <c r="V166" s="48"/>
      <c r="W166" s="48"/>
      <c r="X166" s="48"/>
      <c r="Y166" s="48"/>
      <c r="Z166" s="48"/>
    </row>
    <row r="167" ht="15.75" customHeight="1">
      <c r="A167" s="48"/>
      <c r="B167" s="48"/>
      <c r="C167" s="48"/>
      <c r="D167" s="155"/>
      <c r="E167" s="48"/>
      <c r="F167" s="48"/>
      <c r="G167" s="48"/>
      <c r="H167" s="48"/>
      <c r="I167" s="48"/>
      <c r="J167" s="48"/>
      <c r="K167" s="48"/>
      <c r="L167" s="48"/>
      <c r="M167" s="48"/>
      <c r="N167" s="48"/>
      <c r="O167" s="48"/>
      <c r="P167" s="48"/>
      <c r="Q167" s="48"/>
      <c r="R167" s="48"/>
      <c r="S167" s="48"/>
      <c r="T167" s="48"/>
      <c r="U167" s="48"/>
      <c r="V167" s="48"/>
      <c r="W167" s="48"/>
      <c r="X167" s="48"/>
      <c r="Y167" s="48"/>
      <c r="Z167" s="48"/>
    </row>
    <row r="168" ht="15.75" customHeight="1">
      <c r="A168" s="48"/>
      <c r="B168" s="48"/>
      <c r="C168" s="48"/>
      <c r="D168" s="155"/>
      <c r="E168" s="48"/>
      <c r="F168" s="48"/>
      <c r="G168" s="48"/>
      <c r="H168" s="48"/>
      <c r="I168" s="48"/>
      <c r="J168" s="48"/>
      <c r="K168" s="48"/>
      <c r="L168" s="48"/>
      <c r="M168" s="48"/>
      <c r="N168" s="48"/>
      <c r="O168" s="48"/>
      <c r="P168" s="48"/>
      <c r="Q168" s="48"/>
      <c r="R168" s="48"/>
      <c r="S168" s="48"/>
      <c r="T168" s="48"/>
      <c r="U168" s="48"/>
      <c r="V168" s="48"/>
      <c r="W168" s="48"/>
      <c r="X168" s="48"/>
      <c r="Y168" s="48"/>
      <c r="Z168" s="48"/>
    </row>
    <row r="169" ht="15.75" customHeight="1">
      <c r="A169" s="48"/>
      <c r="B169" s="48"/>
      <c r="C169" s="48"/>
      <c r="D169" s="155"/>
      <c r="E169" s="48"/>
      <c r="F169" s="48"/>
      <c r="G169" s="48"/>
      <c r="H169" s="48"/>
      <c r="I169" s="48"/>
      <c r="J169" s="48"/>
      <c r="K169" s="48"/>
      <c r="L169" s="48"/>
      <c r="M169" s="48"/>
      <c r="N169" s="48"/>
      <c r="O169" s="48"/>
      <c r="P169" s="48"/>
      <c r="Q169" s="48"/>
      <c r="R169" s="48"/>
      <c r="S169" s="48"/>
      <c r="T169" s="48"/>
      <c r="U169" s="48"/>
      <c r="V169" s="48"/>
      <c r="W169" s="48"/>
      <c r="X169" s="48"/>
      <c r="Y169" s="48"/>
      <c r="Z169" s="48"/>
    </row>
    <row r="170" ht="15.75" customHeight="1">
      <c r="A170" s="48"/>
      <c r="B170" s="48"/>
      <c r="C170" s="48"/>
      <c r="D170" s="155"/>
      <c r="E170" s="48"/>
      <c r="F170" s="48"/>
      <c r="G170" s="48"/>
      <c r="H170" s="48"/>
      <c r="I170" s="48"/>
      <c r="J170" s="48"/>
      <c r="K170" s="48"/>
      <c r="L170" s="48"/>
      <c r="M170" s="48"/>
      <c r="N170" s="48"/>
      <c r="O170" s="48"/>
      <c r="P170" s="48"/>
      <c r="Q170" s="48"/>
      <c r="R170" s="48"/>
      <c r="S170" s="48"/>
      <c r="T170" s="48"/>
      <c r="U170" s="48"/>
      <c r="V170" s="48"/>
      <c r="W170" s="48"/>
      <c r="X170" s="48"/>
      <c r="Y170" s="48"/>
      <c r="Z170" s="48"/>
    </row>
    <row r="171" ht="15.75" customHeight="1">
      <c r="A171" s="48"/>
      <c r="B171" s="48"/>
      <c r="C171" s="48"/>
      <c r="D171" s="155"/>
      <c r="E171" s="48"/>
      <c r="F171" s="48"/>
      <c r="G171" s="48"/>
      <c r="H171" s="48"/>
      <c r="I171" s="48"/>
      <c r="J171" s="48"/>
      <c r="K171" s="48"/>
      <c r="L171" s="48"/>
      <c r="M171" s="48"/>
      <c r="N171" s="48"/>
      <c r="O171" s="48"/>
      <c r="P171" s="48"/>
      <c r="Q171" s="48"/>
      <c r="R171" s="48"/>
      <c r="S171" s="48"/>
      <c r="T171" s="48"/>
      <c r="U171" s="48"/>
      <c r="V171" s="48"/>
      <c r="W171" s="48"/>
      <c r="X171" s="48"/>
      <c r="Y171" s="48"/>
      <c r="Z171" s="48"/>
    </row>
    <row r="172" ht="15.75" customHeight="1">
      <c r="A172" s="48"/>
      <c r="B172" s="48"/>
      <c r="C172" s="48"/>
      <c r="D172" s="155"/>
      <c r="E172" s="48"/>
      <c r="F172" s="48"/>
      <c r="G172" s="48"/>
      <c r="H172" s="48"/>
      <c r="I172" s="48"/>
      <c r="J172" s="48"/>
      <c r="K172" s="48"/>
      <c r="L172" s="48"/>
      <c r="M172" s="48"/>
      <c r="N172" s="48"/>
      <c r="O172" s="48"/>
      <c r="P172" s="48"/>
      <c r="Q172" s="48"/>
      <c r="R172" s="48"/>
      <c r="S172" s="48"/>
      <c r="T172" s="48"/>
      <c r="U172" s="48"/>
      <c r="V172" s="48"/>
      <c r="W172" s="48"/>
      <c r="X172" s="48"/>
      <c r="Y172" s="48"/>
      <c r="Z172" s="48"/>
    </row>
    <row r="173" ht="15.75" customHeight="1">
      <c r="A173" s="48"/>
      <c r="B173" s="48"/>
      <c r="C173" s="48"/>
      <c r="D173" s="155"/>
      <c r="E173" s="48"/>
      <c r="F173" s="48"/>
      <c r="G173" s="48"/>
      <c r="H173" s="48"/>
      <c r="I173" s="48"/>
      <c r="J173" s="48"/>
      <c r="K173" s="48"/>
      <c r="L173" s="48"/>
      <c r="M173" s="48"/>
      <c r="N173" s="48"/>
      <c r="O173" s="48"/>
      <c r="P173" s="48"/>
      <c r="Q173" s="48"/>
      <c r="R173" s="48"/>
      <c r="S173" s="48"/>
      <c r="T173" s="48"/>
      <c r="U173" s="48"/>
      <c r="V173" s="48"/>
      <c r="W173" s="48"/>
      <c r="X173" s="48"/>
      <c r="Y173" s="48"/>
      <c r="Z173" s="48"/>
    </row>
    <row r="174" ht="15.75" customHeight="1">
      <c r="A174" s="48"/>
      <c r="B174" s="48"/>
      <c r="C174" s="48"/>
      <c r="D174" s="155"/>
      <c r="E174" s="48"/>
      <c r="F174" s="48"/>
      <c r="G174" s="48"/>
      <c r="H174" s="48"/>
      <c r="I174" s="48"/>
      <c r="J174" s="48"/>
      <c r="K174" s="48"/>
      <c r="L174" s="48"/>
      <c r="M174" s="48"/>
      <c r="N174" s="48"/>
      <c r="O174" s="48"/>
      <c r="P174" s="48"/>
      <c r="Q174" s="48"/>
      <c r="R174" s="48"/>
      <c r="S174" s="48"/>
      <c r="T174" s="48"/>
      <c r="U174" s="48"/>
      <c r="V174" s="48"/>
      <c r="W174" s="48"/>
      <c r="X174" s="48"/>
      <c r="Y174" s="48"/>
      <c r="Z174" s="48"/>
    </row>
    <row r="175" ht="15.75" customHeight="1">
      <c r="A175" s="48"/>
      <c r="B175" s="48"/>
      <c r="C175" s="48"/>
      <c r="D175" s="155"/>
      <c r="E175" s="48"/>
      <c r="F175" s="48"/>
      <c r="G175" s="48"/>
      <c r="H175" s="48"/>
      <c r="I175" s="48"/>
      <c r="J175" s="48"/>
      <c r="K175" s="48"/>
      <c r="L175" s="48"/>
      <c r="M175" s="48"/>
      <c r="N175" s="48"/>
      <c r="O175" s="48"/>
      <c r="P175" s="48"/>
      <c r="Q175" s="48"/>
      <c r="R175" s="48"/>
      <c r="S175" s="48"/>
      <c r="T175" s="48"/>
      <c r="U175" s="48"/>
      <c r="V175" s="48"/>
      <c r="W175" s="48"/>
      <c r="X175" s="48"/>
      <c r="Y175" s="48"/>
      <c r="Z175" s="48"/>
    </row>
    <row r="176" ht="15.75" customHeight="1">
      <c r="A176" s="48"/>
      <c r="B176" s="48"/>
      <c r="C176" s="48"/>
      <c r="D176" s="155"/>
      <c r="E176" s="48"/>
      <c r="F176" s="48"/>
      <c r="G176" s="48"/>
      <c r="H176" s="48"/>
      <c r="I176" s="48"/>
      <c r="J176" s="48"/>
      <c r="K176" s="48"/>
      <c r="L176" s="48"/>
      <c r="M176" s="48"/>
      <c r="N176" s="48"/>
      <c r="O176" s="48"/>
      <c r="P176" s="48"/>
      <c r="Q176" s="48"/>
      <c r="R176" s="48"/>
      <c r="S176" s="48"/>
      <c r="T176" s="48"/>
      <c r="U176" s="48"/>
      <c r="V176" s="48"/>
      <c r="W176" s="48"/>
      <c r="X176" s="48"/>
      <c r="Y176" s="48"/>
      <c r="Z176" s="48"/>
    </row>
    <row r="177" ht="15.75" customHeight="1">
      <c r="A177" s="48"/>
      <c r="B177" s="48"/>
      <c r="C177" s="48"/>
      <c r="D177" s="155"/>
      <c r="E177" s="48"/>
      <c r="F177" s="48"/>
      <c r="G177" s="48"/>
      <c r="H177" s="48"/>
      <c r="I177" s="48"/>
      <c r="J177" s="48"/>
      <c r="K177" s="48"/>
      <c r="L177" s="48"/>
      <c r="M177" s="48"/>
      <c r="N177" s="48"/>
      <c r="O177" s="48"/>
      <c r="P177" s="48"/>
      <c r="Q177" s="48"/>
      <c r="R177" s="48"/>
      <c r="S177" s="48"/>
      <c r="T177" s="48"/>
      <c r="U177" s="48"/>
      <c r="V177" s="48"/>
      <c r="W177" s="48"/>
      <c r="X177" s="48"/>
      <c r="Y177" s="48"/>
      <c r="Z177" s="48"/>
    </row>
    <row r="178" ht="15.75" customHeight="1">
      <c r="A178" s="48"/>
      <c r="B178" s="48"/>
      <c r="C178" s="48"/>
      <c r="D178" s="155"/>
      <c r="E178" s="48"/>
      <c r="F178" s="48"/>
      <c r="G178" s="48"/>
      <c r="H178" s="48"/>
      <c r="I178" s="48"/>
      <c r="J178" s="48"/>
      <c r="K178" s="48"/>
      <c r="L178" s="48"/>
      <c r="M178" s="48"/>
      <c r="N178" s="48"/>
      <c r="O178" s="48"/>
      <c r="P178" s="48"/>
      <c r="Q178" s="48"/>
      <c r="R178" s="48"/>
      <c r="S178" s="48"/>
      <c r="T178" s="48"/>
      <c r="U178" s="48"/>
      <c r="V178" s="48"/>
      <c r="W178" s="48"/>
      <c r="X178" s="48"/>
      <c r="Y178" s="48"/>
      <c r="Z178" s="48"/>
    </row>
    <row r="179" ht="15.75" customHeight="1">
      <c r="A179" s="48"/>
      <c r="B179" s="48"/>
      <c r="C179" s="48"/>
      <c r="D179" s="155"/>
      <c r="E179" s="48"/>
      <c r="F179" s="48"/>
      <c r="G179" s="48"/>
      <c r="H179" s="48"/>
      <c r="I179" s="48"/>
      <c r="J179" s="48"/>
      <c r="K179" s="48"/>
      <c r="L179" s="48"/>
      <c r="M179" s="48"/>
      <c r="N179" s="48"/>
      <c r="O179" s="48"/>
      <c r="P179" s="48"/>
      <c r="Q179" s="48"/>
      <c r="R179" s="48"/>
      <c r="S179" s="48"/>
      <c r="T179" s="48"/>
      <c r="U179" s="48"/>
      <c r="V179" s="48"/>
      <c r="W179" s="48"/>
      <c r="X179" s="48"/>
      <c r="Y179" s="48"/>
      <c r="Z179" s="48"/>
    </row>
    <row r="180" ht="15.75" customHeight="1">
      <c r="A180" s="48"/>
      <c r="B180" s="48"/>
      <c r="C180" s="48"/>
      <c r="D180" s="155"/>
      <c r="E180" s="48"/>
      <c r="F180" s="48"/>
      <c r="G180" s="48"/>
      <c r="H180" s="48"/>
      <c r="I180" s="48"/>
      <c r="J180" s="48"/>
      <c r="K180" s="48"/>
      <c r="L180" s="48"/>
      <c r="M180" s="48"/>
      <c r="N180" s="48"/>
      <c r="O180" s="48"/>
      <c r="P180" s="48"/>
      <c r="Q180" s="48"/>
      <c r="R180" s="48"/>
      <c r="S180" s="48"/>
      <c r="T180" s="48"/>
      <c r="U180" s="48"/>
      <c r="V180" s="48"/>
      <c r="W180" s="48"/>
      <c r="X180" s="48"/>
      <c r="Y180" s="48"/>
      <c r="Z180" s="48"/>
    </row>
    <row r="181" ht="15.75" customHeight="1">
      <c r="A181" s="48"/>
      <c r="B181" s="48"/>
      <c r="C181" s="48"/>
      <c r="D181" s="155"/>
      <c r="E181" s="48"/>
      <c r="F181" s="48"/>
      <c r="G181" s="48"/>
      <c r="H181" s="48"/>
      <c r="I181" s="48"/>
      <c r="J181" s="48"/>
      <c r="K181" s="48"/>
      <c r="L181" s="48"/>
      <c r="M181" s="48"/>
      <c r="N181" s="48"/>
      <c r="O181" s="48"/>
      <c r="P181" s="48"/>
      <c r="Q181" s="48"/>
      <c r="R181" s="48"/>
      <c r="S181" s="48"/>
      <c r="T181" s="48"/>
      <c r="U181" s="48"/>
      <c r="V181" s="48"/>
      <c r="W181" s="48"/>
      <c r="X181" s="48"/>
      <c r="Y181" s="48"/>
      <c r="Z181" s="48"/>
    </row>
    <row r="182" ht="15.75" customHeight="1">
      <c r="A182" s="48"/>
      <c r="B182" s="48"/>
      <c r="C182" s="48"/>
      <c r="D182" s="155"/>
      <c r="E182" s="48"/>
      <c r="F182" s="48"/>
      <c r="G182" s="48"/>
      <c r="H182" s="48"/>
      <c r="I182" s="48"/>
      <c r="J182" s="48"/>
      <c r="K182" s="48"/>
      <c r="L182" s="48"/>
      <c r="M182" s="48"/>
      <c r="N182" s="48"/>
      <c r="O182" s="48"/>
      <c r="P182" s="48"/>
      <c r="Q182" s="48"/>
      <c r="R182" s="48"/>
      <c r="S182" s="48"/>
      <c r="T182" s="48"/>
      <c r="U182" s="48"/>
      <c r="V182" s="48"/>
      <c r="W182" s="48"/>
      <c r="X182" s="48"/>
      <c r="Y182" s="48"/>
      <c r="Z182" s="48"/>
    </row>
    <row r="183" ht="15.75" customHeight="1">
      <c r="A183" s="48"/>
      <c r="B183" s="48"/>
      <c r="C183" s="48"/>
      <c r="D183" s="155"/>
      <c r="E183" s="48"/>
      <c r="F183" s="48"/>
      <c r="G183" s="48"/>
      <c r="H183" s="48"/>
      <c r="I183" s="48"/>
      <c r="J183" s="48"/>
      <c r="K183" s="48"/>
      <c r="L183" s="48"/>
      <c r="M183" s="48"/>
      <c r="N183" s="48"/>
      <c r="O183" s="48"/>
      <c r="P183" s="48"/>
      <c r="Q183" s="48"/>
      <c r="R183" s="48"/>
      <c r="S183" s="48"/>
      <c r="T183" s="48"/>
      <c r="U183" s="48"/>
      <c r="V183" s="48"/>
      <c r="W183" s="48"/>
      <c r="X183" s="48"/>
      <c r="Y183" s="48"/>
      <c r="Z183" s="48"/>
    </row>
    <row r="184" ht="15.75" customHeight="1">
      <c r="A184" s="48"/>
      <c r="B184" s="48"/>
      <c r="C184" s="48"/>
      <c r="D184" s="155"/>
      <c r="E184" s="48"/>
      <c r="F184" s="48"/>
      <c r="G184" s="48"/>
      <c r="H184" s="48"/>
      <c r="I184" s="48"/>
      <c r="J184" s="48"/>
      <c r="K184" s="48"/>
      <c r="L184" s="48"/>
      <c r="M184" s="48"/>
      <c r="N184" s="48"/>
      <c r="O184" s="48"/>
      <c r="P184" s="48"/>
      <c r="Q184" s="48"/>
      <c r="R184" s="48"/>
      <c r="S184" s="48"/>
      <c r="T184" s="48"/>
      <c r="U184" s="48"/>
      <c r="V184" s="48"/>
      <c r="W184" s="48"/>
      <c r="X184" s="48"/>
      <c r="Y184" s="48"/>
      <c r="Z184" s="48"/>
    </row>
    <row r="185" ht="15.75" customHeight="1">
      <c r="A185" s="48"/>
      <c r="B185" s="48"/>
      <c r="C185" s="48"/>
      <c r="D185" s="155"/>
      <c r="E185" s="48"/>
      <c r="F185" s="48"/>
      <c r="G185" s="48"/>
      <c r="H185" s="48"/>
      <c r="I185" s="48"/>
      <c r="J185" s="48"/>
      <c r="K185" s="48"/>
      <c r="L185" s="48"/>
      <c r="M185" s="48"/>
      <c r="N185" s="48"/>
      <c r="O185" s="48"/>
      <c r="P185" s="48"/>
      <c r="Q185" s="48"/>
      <c r="R185" s="48"/>
      <c r="S185" s="48"/>
      <c r="T185" s="48"/>
      <c r="U185" s="48"/>
      <c r="V185" s="48"/>
      <c r="W185" s="48"/>
      <c r="X185" s="48"/>
      <c r="Y185" s="48"/>
      <c r="Z185" s="48"/>
    </row>
    <row r="186" ht="15.75" customHeight="1">
      <c r="A186" s="48"/>
      <c r="B186" s="48"/>
      <c r="C186" s="48"/>
      <c r="D186" s="155"/>
      <c r="E186" s="48"/>
      <c r="F186" s="48"/>
      <c r="G186" s="48"/>
      <c r="H186" s="48"/>
      <c r="I186" s="48"/>
      <c r="J186" s="48"/>
      <c r="K186" s="48"/>
      <c r="L186" s="48"/>
      <c r="M186" s="48"/>
      <c r="N186" s="48"/>
      <c r="O186" s="48"/>
      <c r="P186" s="48"/>
      <c r="Q186" s="48"/>
      <c r="R186" s="48"/>
      <c r="S186" s="48"/>
      <c r="T186" s="48"/>
      <c r="U186" s="48"/>
      <c r="V186" s="48"/>
      <c r="W186" s="48"/>
      <c r="X186" s="48"/>
      <c r="Y186" s="48"/>
      <c r="Z186" s="48"/>
    </row>
    <row r="187" ht="15.75" customHeight="1">
      <c r="A187" s="48"/>
      <c r="B187" s="48"/>
      <c r="C187" s="48"/>
      <c r="D187" s="155"/>
      <c r="E187" s="48"/>
      <c r="F187" s="48"/>
      <c r="G187" s="48"/>
      <c r="H187" s="48"/>
      <c r="I187" s="48"/>
      <c r="J187" s="48"/>
      <c r="K187" s="48"/>
      <c r="L187" s="48"/>
      <c r="M187" s="48"/>
      <c r="N187" s="48"/>
      <c r="O187" s="48"/>
      <c r="P187" s="48"/>
      <c r="Q187" s="48"/>
      <c r="R187" s="48"/>
      <c r="S187" s="48"/>
      <c r="T187" s="48"/>
      <c r="U187" s="48"/>
      <c r="V187" s="48"/>
      <c r="W187" s="48"/>
      <c r="X187" s="48"/>
      <c r="Y187" s="48"/>
      <c r="Z187" s="48"/>
    </row>
    <row r="188" ht="15.75" customHeight="1">
      <c r="A188" s="48"/>
      <c r="B188" s="48"/>
      <c r="C188" s="48"/>
      <c r="D188" s="155"/>
      <c r="E188" s="48"/>
      <c r="F188" s="48"/>
      <c r="G188" s="48"/>
      <c r="H188" s="48"/>
      <c r="I188" s="48"/>
      <c r="J188" s="48"/>
      <c r="K188" s="48"/>
      <c r="L188" s="48"/>
      <c r="M188" s="48"/>
      <c r="N188" s="48"/>
      <c r="O188" s="48"/>
      <c r="P188" s="48"/>
      <c r="Q188" s="48"/>
      <c r="R188" s="48"/>
      <c r="S188" s="48"/>
      <c r="T188" s="48"/>
      <c r="U188" s="48"/>
      <c r="V188" s="48"/>
      <c r="W188" s="48"/>
      <c r="X188" s="48"/>
      <c r="Y188" s="48"/>
      <c r="Z188" s="48"/>
    </row>
    <row r="189" ht="15.75" customHeight="1">
      <c r="A189" s="48"/>
      <c r="B189" s="48"/>
      <c r="C189" s="48"/>
      <c r="D189" s="155"/>
      <c r="E189" s="48"/>
      <c r="F189" s="48"/>
      <c r="G189" s="48"/>
      <c r="H189" s="48"/>
      <c r="I189" s="48"/>
      <c r="J189" s="48"/>
      <c r="K189" s="48"/>
      <c r="L189" s="48"/>
      <c r="M189" s="48"/>
      <c r="N189" s="48"/>
      <c r="O189" s="48"/>
      <c r="P189" s="48"/>
      <c r="Q189" s="48"/>
      <c r="R189" s="48"/>
      <c r="S189" s="48"/>
      <c r="T189" s="48"/>
      <c r="U189" s="48"/>
      <c r="V189" s="48"/>
      <c r="W189" s="48"/>
      <c r="X189" s="48"/>
      <c r="Y189" s="48"/>
      <c r="Z189" s="48"/>
    </row>
    <row r="190" ht="15.75" customHeight="1">
      <c r="A190" s="48"/>
      <c r="B190" s="48"/>
      <c r="C190" s="48"/>
      <c r="D190" s="155"/>
      <c r="E190" s="48"/>
      <c r="F190" s="48"/>
      <c r="G190" s="48"/>
      <c r="H190" s="48"/>
      <c r="I190" s="48"/>
      <c r="J190" s="48"/>
      <c r="K190" s="48"/>
      <c r="L190" s="48"/>
      <c r="M190" s="48"/>
      <c r="N190" s="48"/>
      <c r="O190" s="48"/>
      <c r="P190" s="48"/>
      <c r="Q190" s="48"/>
      <c r="R190" s="48"/>
      <c r="S190" s="48"/>
      <c r="T190" s="48"/>
      <c r="U190" s="48"/>
      <c r="V190" s="48"/>
      <c r="W190" s="48"/>
      <c r="X190" s="48"/>
      <c r="Y190" s="48"/>
      <c r="Z190" s="48"/>
    </row>
    <row r="191" ht="15.75" customHeight="1">
      <c r="A191" s="48"/>
      <c r="B191" s="48"/>
      <c r="C191" s="48"/>
      <c r="D191" s="155"/>
      <c r="E191" s="48"/>
      <c r="F191" s="48"/>
      <c r="G191" s="48"/>
      <c r="H191" s="48"/>
      <c r="I191" s="48"/>
      <c r="J191" s="48"/>
      <c r="K191" s="48"/>
      <c r="L191" s="48"/>
      <c r="M191" s="48"/>
      <c r="N191" s="48"/>
      <c r="O191" s="48"/>
      <c r="P191" s="48"/>
      <c r="Q191" s="48"/>
      <c r="R191" s="48"/>
      <c r="S191" s="48"/>
      <c r="T191" s="48"/>
      <c r="U191" s="48"/>
      <c r="V191" s="48"/>
      <c r="W191" s="48"/>
      <c r="X191" s="48"/>
      <c r="Y191" s="48"/>
      <c r="Z191" s="48"/>
    </row>
    <row r="192" ht="15.75" customHeight="1">
      <c r="A192" s="48"/>
      <c r="B192" s="48"/>
      <c r="C192" s="48"/>
      <c r="D192" s="155"/>
      <c r="E192" s="48"/>
      <c r="F192" s="48"/>
      <c r="G192" s="48"/>
      <c r="H192" s="48"/>
      <c r="I192" s="48"/>
      <c r="J192" s="48"/>
      <c r="K192" s="48"/>
      <c r="L192" s="48"/>
      <c r="M192" s="48"/>
      <c r="N192" s="48"/>
      <c r="O192" s="48"/>
      <c r="P192" s="48"/>
      <c r="Q192" s="48"/>
      <c r="R192" s="48"/>
      <c r="S192" s="48"/>
      <c r="T192" s="48"/>
      <c r="U192" s="48"/>
      <c r="V192" s="48"/>
      <c r="W192" s="48"/>
      <c r="X192" s="48"/>
      <c r="Y192" s="48"/>
      <c r="Z192" s="48"/>
    </row>
    <row r="193" ht="15.75" customHeight="1">
      <c r="A193" s="48"/>
      <c r="B193" s="48"/>
      <c r="C193" s="48"/>
      <c r="D193" s="155"/>
      <c r="E193" s="48"/>
      <c r="F193" s="48"/>
      <c r="G193" s="48"/>
      <c r="H193" s="48"/>
      <c r="I193" s="48"/>
      <c r="J193" s="48"/>
      <c r="K193" s="48"/>
      <c r="L193" s="48"/>
      <c r="M193" s="48"/>
      <c r="N193" s="48"/>
      <c r="O193" s="48"/>
      <c r="P193" s="48"/>
      <c r="Q193" s="48"/>
      <c r="R193" s="48"/>
      <c r="S193" s="48"/>
      <c r="T193" s="48"/>
      <c r="U193" s="48"/>
      <c r="V193" s="48"/>
      <c r="W193" s="48"/>
      <c r="X193" s="48"/>
      <c r="Y193" s="48"/>
      <c r="Z193" s="48"/>
    </row>
    <row r="194" ht="15.75" customHeight="1">
      <c r="A194" s="48"/>
      <c r="B194" s="48"/>
      <c r="C194" s="48"/>
      <c r="D194" s="155"/>
      <c r="E194" s="48"/>
      <c r="F194" s="48"/>
      <c r="G194" s="48"/>
      <c r="H194" s="48"/>
      <c r="I194" s="48"/>
      <c r="J194" s="48"/>
      <c r="K194" s="48"/>
      <c r="L194" s="48"/>
      <c r="M194" s="48"/>
      <c r="N194" s="48"/>
      <c r="O194" s="48"/>
      <c r="P194" s="48"/>
      <c r="Q194" s="48"/>
      <c r="R194" s="48"/>
      <c r="S194" s="48"/>
      <c r="T194" s="48"/>
      <c r="U194" s="48"/>
      <c r="V194" s="48"/>
      <c r="W194" s="48"/>
      <c r="X194" s="48"/>
      <c r="Y194" s="48"/>
      <c r="Z194" s="48"/>
    </row>
    <row r="195" ht="15.75" customHeight="1">
      <c r="A195" s="48"/>
      <c r="B195" s="48"/>
      <c r="C195" s="48"/>
      <c r="D195" s="155"/>
      <c r="E195" s="48"/>
      <c r="F195" s="48"/>
      <c r="G195" s="48"/>
      <c r="H195" s="48"/>
      <c r="I195" s="48"/>
      <c r="J195" s="48"/>
      <c r="K195" s="48"/>
      <c r="L195" s="48"/>
      <c r="M195" s="48"/>
      <c r="N195" s="48"/>
      <c r="O195" s="48"/>
      <c r="P195" s="48"/>
      <c r="Q195" s="48"/>
      <c r="R195" s="48"/>
      <c r="S195" s="48"/>
      <c r="T195" s="48"/>
      <c r="U195" s="48"/>
      <c r="V195" s="48"/>
      <c r="W195" s="48"/>
      <c r="X195" s="48"/>
      <c r="Y195" s="48"/>
      <c r="Z195" s="48"/>
    </row>
    <row r="196" ht="15.75" customHeight="1">
      <c r="A196" s="48"/>
      <c r="B196" s="48"/>
      <c r="C196" s="48"/>
      <c r="D196" s="155"/>
      <c r="E196" s="48"/>
      <c r="F196" s="48"/>
      <c r="G196" s="48"/>
      <c r="H196" s="48"/>
      <c r="I196" s="48"/>
      <c r="J196" s="48"/>
      <c r="K196" s="48"/>
      <c r="L196" s="48"/>
      <c r="M196" s="48"/>
      <c r="N196" s="48"/>
      <c r="O196" s="48"/>
      <c r="P196" s="48"/>
      <c r="Q196" s="48"/>
      <c r="R196" s="48"/>
      <c r="S196" s="48"/>
      <c r="T196" s="48"/>
      <c r="U196" s="48"/>
      <c r="V196" s="48"/>
      <c r="W196" s="48"/>
      <c r="X196" s="48"/>
      <c r="Y196" s="48"/>
      <c r="Z196" s="48"/>
    </row>
    <row r="197" ht="15.75" customHeight="1">
      <c r="A197" s="48"/>
      <c r="B197" s="48"/>
      <c r="C197" s="48"/>
      <c r="D197" s="155"/>
      <c r="E197" s="48"/>
      <c r="F197" s="48"/>
      <c r="G197" s="48"/>
      <c r="H197" s="48"/>
      <c r="I197" s="48"/>
      <c r="J197" s="48"/>
      <c r="K197" s="48"/>
      <c r="L197" s="48"/>
      <c r="M197" s="48"/>
      <c r="N197" s="48"/>
      <c r="O197" s="48"/>
      <c r="P197" s="48"/>
      <c r="Q197" s="48"/>
      <c r="R197" s="48"/>
      <c r="S197" s="48"/>
      <c r="T197" s="48"/>
      <c r="U197" s="48"/>
      <c r="V197" s="48"/>
      <c r="W197" s="48"/>
      <c r="X197" s="48"/>
      <c r="Y197" s="48"/>
      <c r="Z197" s="48"/>
    </row>
    <row r="198" ht="15.75" customHeight="1">
      <c r="A198" s="48"/>
      <c r="B198" s="48"/>
      <c r="C198" s="48"/>
      <c r="D198" s="155"/>
      <c r="E198" s="48"/>
      <c r="F198" s="48"/>
      <c r="G198" s="48"/>
      <c r="H198" s="48"/>
      <c r="I198" s="48"/>
      <c r="J198" s="48"/>
      <c r="K198" s="48"/>
      <c r="L198" s="48"/>
      <c r="M198" s="48"/>
      <c r="N198" s="48"/>
      <c r="O198" s="48"/>
      <c r="P198" s="48"/>
      <c r="Q198" s="48"/>
      <c r="R198" s="48"/>
      <c r="S198" s="48"/>
      <c r="T198" s="48"/>
      <c r="U198" s="48"/>
      <c r="V198" s="48"/>
      <c r="W198" s="48"/>
      <c r="X198" s="48"/>
      <c r="Y198" s="48"/>
      <c r="Z198" s="48"/>
    </row>
    <row r="199" ht="15.75" customHeight="1">
      <c r="A199" s="48"/>
      <c r="B199" s="48"/>
      <c r="C199" s="48"/>
      <c r="D199" s="155"/>
      <c r="E199" s="48"/>
      <c r="F199" s="48"/>
      <c r="G199" s="48"/>
      <c r="H199" s="48"/>
      <c r="I199" s="48"/>
      <c r="J199" s="48"/>
      <c r="K199" s="48"/>
      <c r="L199" s="48"/>
      <c r="M199" s="48"/>
      <c r="N199" s="48"/>
      <c r="O199" s="48"/>
      <c r="P199" s="48"/>
      <c r="Q199" s="48"/>
      <c r="R199" s="48"/>
      <c r="S199" s="48"/>
      <c r="T199" s="48"/>
      <c r="U199" s="48"/>
      <c r="V199" s="48"/>
      <c r="W199" s="48"/>
      <c r="X199" s="48"/>
      <c r="Y199" s="48"/>
      <c r="Z199" s="48"/>
    </row>
    <row r="200" ht="15.75" customHeight="1">
      <c r="A200" s="48"/>
      <c r="B200" s="48"/>
      <c r="C200" s="48"/>
      <c r="D200" s="155"/>
      <c r="E200" s="48"/>
      <c r="F200" s="48"/>
      <c r="G200" s="48"/>
      <c r="H200" s="48"/>
      <c r="I200" s="48"/>
      <c r="J200" s="48"/>
      <c r="K200" s="48"/>
      <c r="L200" s="48"/>
      <c r="M200" s="48"/>
      <c r="N200" s="48"/>
      <c r="O200" s="48"/>
      <c r="P200" s="48"/>
      <c r="Q200" s="48"/>
      <c r="R200" s="48"/>
      <c r="S200" s="48"/>
      <c r="T200" s="48"/>
      <c r="U200" s="48"/>
      <c r="V200" s="48"/>
      <c r="W200" s="48"/>
      <c r="X200" s="48"/>
      <c r="Y200" s="48"/>
      <c r="Z200" s="48"/>
    </row>
    <row r="201" ht="15.75" customHeight="1">
      <c r="A201" s="48"/>
      <c r="B201" s="48"/>
      <c r="C201" s="48"/>
      <c r="D201" s="155"/>
      <c r="E201" s="48"/>
      <c r="F201" s="48"/>
      <c r="G201" s="48"/>
      <c r="H201" s="48"/>
      <c r="I201" s="48"/>
      <c r="J201" s="48"/>
      <c r="K201" s="48"/>
      <c r="L201" s="48"/>
      <c r="M201" s="48"/>
      <c r="N201" s="48"/>
      <c r="O201" s="48"/>
      <c r="P201" s="48"/>
      <c r="Q201" s="48"/>
      <c r="R201" s="48"/>
      <c r="S201" s="48"/>
      <c r="T201" s="48"/>
      <c r="U201" s="48"/>
      <c r="V201" s="48"/>
      <c r="W201" s="48"/>
      <c r="X201" s="48"/>
      <c r="Y201" s="48"/>
      <c r="Z201" s="48"/>
    </row>
    <row r="202" ht="15.75" customHeight="1">
      <c r="A202" s="48"/>
      <c r="B202" s="48"/>
      <c r="C202" s="48"/>
      <c r="D202" s="155"/>
      <c r="E202" s="48"/>
      <c r="F202" s="48"/>
      <c r="G202" s="48"/>
      <c r="H202" s="48"/>
      <c r="I202" s="48"/>
      <c r="J202" s="48"/>
      <c r="K202" s="48"/>
      <c r="L202" s="48"/>
      <c r="M202" s="48"/>
      <c r="N202" s="48"/>
      <c r="O202" s="48"/>
      <c r="P202" s="48"/>
      <c r="Q202" s="48"/>
      <c r="R202" s="48"/>
      <c r="S202" s="48"/>
      <c r="T202" s="48"/>
      <c r="U202" s="48"/>
      <c r="V202" s="48"/>
      <c r="W202" s="48"/>
      <c r="X202" s="48"/>
      <c r="Y202" s="48"/>
      <c r="Z202" s="48"/>
    </row>
    <row r="203" ht="15.75" customHeight="1">
      <c r="A203" s="48"/>
      <c r="B203" s="48"/>
      <c r="C203" s="48"/>
      <c r="D203" s="155"/>
      <c r="E203" s="48"/>
      <c r="F203" s="48"/>
      <c r="G203" s="48"/>
      <c r="H203" s="48"/>
      <c r="I203" s="48"/>
      <c r="J203" s="48"/>
      <c r="K203" s="48"/>
      <c r="L203" s="48"/>
      <c r="M203" s="48"/>
      <c r="N203" s="48"/>
      <c r="O203" s="48"/>
      <c r="P203" s="48"/>
      <c r="Q203" s="48"/>
      <c r="R203" s="48"/>
      <c r="S203" s="48"/>
      <c r="T203" s="48"/>
      <c r="U203" s="48"/>
      <c r="V203" s="48"/>
      <c r="W203" s="48"/>
      <c r="X203" s="48"/>
      <c r="Y203" s="48"/>
      <c r="Z203" s="48"/>
    </row>
    <row r="204" ht="15.75" customHeight="1">
      <c r="A204" s="48"/>
      <c r="B204" s="48"/>
      <c r="C204" s="48"/>
      <c r="D204" s="155"/>
      <c r="E204" s="48"/>
      <c r="F204" s="48"/>
      <c r="G204" s="48"/>
      <c r="H204" s="48"/>
      <c r="I204" s="48"/>
      <c r="J204" s="48"/>
      <c r="K204" s="48"/>
      <c r="L204" s="48"/>
      <c r="M204" s="48"/>
      <c r="N204" s="48"/>
      <c r="O204" s="48"/>
      <c r="P204" s="48"/>
      <c r="Q204" s="48"/>
      <c r="R204" s="48"/>
      <c r="S204" s="48"/>
      <c r="T204" s="48"/>
      <c r="U204" s="48"/>
      <c r="V204" s="48"/>
      <c r="W204" s="48"/>
      <c r="X204" s="48"/>
      <c r="Y204" s="48"/>
      <c r="Z204" s="48"/>
    </row>
    <row r="205" ht="15.75" customHeight="1">
      <c r="A205" s="48"/>
      <c r="B205" s="48"/>
      <c r="C205" s="48"/>
      <c r="D205" s="155"/>
      <c r="E205" s="48"/>
      <c r="F205" s="48"/>
      <c r="G205" s="48"/>
      <c r="H205" s="48"/>
      <c r="I205" s="48"/>
      <c r="J205" s="48"/>
      <c r="K205" s="48"/>
      <c r="L205" s="48"/>
      <c r="M205" s="48"/>
      <c r="N205" s="48"/>
      <c r="O205" s="48"/>
      <c r="P205" s="48"/>
      <c r="Q205" s="48"/>
      <c r="R205" s="48"/>
      <c r="S205" s="48"/>
      <c r="T205" s="48"/>
      <c r="U205" s="48"/>
      <c r="V205" s="48"/>
      <c r="W205" s="48"/>
      <c r="X205" s="48"/>
      <c r="Y205" s="48"/>
      <c r="Z205" s="48"/>
    </row>
    <row r="206" ht="15.75" customHeight="1">
      <c r="A206" s="48"/>
      <c r="B206" s="48"/>
      <c r="C206" s="48"/>
      <c r="D206" s="155"/>
      <c r="E206" s="48"/>
      <c r="F206" s="48"/>
      <c r="G206" s="48"/>
      <c r="H206" s="48"/>
      <c r="I206" s="48"/>
      <c r="J206" s="48"/>
      <c r="K206" s="48"/>
      <c r="L206" s="48"/>
      <c r="M206" s="48"/>
      <c r="N206" s="48"/>
      <c r="O206" s="48"/>
      <c r="P206" s="48"/>
      <c r="Q206" s="48"/>
      <c r="R206" s="48"/>
      <c r="S206" s="48"/>
      <c r="T206" s="48"/>
      <c r="U206" s="48"/>
      <c r="V206" s="48"/>
      <c r="W206" s="48"/>
      <c r="X206" s="48"/>
      <c r="Y206" s="48"/>
      <c r="Z206" s="48"/>
    </row>
    <row r="207" ht="15.75" customHeight="1">
      <c r="A207" s="48"/>
      <c r="B207" s="48"/>
      <c r="C207" s="48"/>
      <c r="D207" s="155"/>
      <c r="E207" s="48"/>
      <c r="F207" s="48"/>
      <c r="G207" s="48"/>
      <c r="H207" s="48"/>
      <c r="I207" s="48"/>
      <c r="J207" s="48"/>
      <c r="K207" s="48"/>
      <c r="L207" s="48"/>
      <c r="M207" s="48"/>
      <c r="N207" s="48"/>
      <c r="O207" s="48"/>
      <c r="P207" s="48"/>
      <c r="Q207" s="48"/>
      <c r="R207" s="48"/>
      <c r="S207" s="48"/>
      <c r="T207" s="48"/>
      <c r="U207" s="48"/>
      <c r="V207" s="48"/>
      <c r="W207" s="48"/>
      <c r="X207" s="48"/>
      <c r="Y207" s="48"/>
      <c r="Z207" s="48"/>
    </row>
    <row r="208" ht="15.75" customHeight="1">
      <c r="A208" s="48"/>
      <c r="B208" s="48"/>
      <c r="C208" s="48"/>
      <c r="D208" s="155"/>
      <c r="E208" s="48"/>
      <c r="F208" s="48"/>
      <c r="G208" s="48"/>
      <c r="H208" s="48"/>
      <c r="I208" s="48"/>
      <c r="J208" s="48"/>
      <c r="K208" s="48"/>
      <c r="L208" s="48"/>
      <c r="M208" s="48"/>
      <c r="N208" s="48"/>
      <c r="O208" s="48"/>
      <c r="P208" s="48"/>
      <c r="Q208" s="48"/>
      <c r="R208" s="48"/>
      <c r="S208" s="48"/>
      <c r="T208" s="48"/>
      <c r="U208" s="48"/>
      <c r="V208" s="48"/>
      <c r="W208" s="48"/>
      <c r="X208" s="48"/>
      <c r="Y208" s="48"/>
      <c r="Z208" s="48"/>
    </row>
    <row r="209" ht="15.75" customHeight="1">
      <c r="A209" s="48"/>
      <c r="B209" s="48"/>
      <c r="C209" s="48"/>
      <c r="D209" s="155"/>
      <c r="E209" s="48"/>
      <c r="F209" s="48"/>
      <c r="G209" s="48"/>
      <c r="H209" s="48"/>
      <c r="I209" s="48"/>
      <c r="J209" s="48"/>
      <c r="K209" s="48"/>
      <c r="L209" s="48"/>
      <c r="M209" s="48"/>
      <c r="N209" s="48"/>
      <c r="O209" s="48"/>
      <c r="P209" s="48"/>
      <c r="Q209" s="48"/>
      <c r="R209" s="48"/>
      <c r="S209" s="48"/>
      <c r="T209" s="48"/>
      <c r="U209" s="48"/>
      <c r="V209" s="48"/>
      <c r="W209" s="48"/>
      <c r="X209" s="48"/>
      <c r="Y209" s="48"/>
      <c r="Z209" s="48"/>
    </row>
    <row r="210" ht="15.75" customHeight="1">
      <c r="A210" s="48"/>
      <c r="B210" s="48"/>
      <c r="C210" s="48"/>
      <c r="D210" s="155"/>
      <c r="E210" s="48"/>
      <c r="F210" s="48"/>
      <c r="G210" s="48"/>
      <c r="H210" s="48"/>
      <c r="I210" s="48"/>
      <c r="J210" s="48"/>
      <c r="K210" s="48"/>
      <c r="L210" s="48"/>
      <c r="M210" s="48"/>
      <c r="N210" s="48"/>
      <c r="O210" s="48"/>
      <c r="P210" s="48"/>
      <c r="Q210" s="48"/>
      <c r="R210" s="48"/>
      <c r="S210" s="48"/>
      <c r="T210" s="48"/>
      <c r="U210" s="48"/>
      <c r="V210" s="48"/>
      <c r="W210" s="48"/>
      <c r="X210" s="48"/>
      <c r="Y210" s="48"/>
      <c r="Z210" s="48"/>
    </row>
    <row r="211" ht="15.75" customHeight="1">
      <c r="A211" s="48"/>
      <c r="B211" s="48"/>
      <c r="C211" s="48"/>
      <c r="D211" s="155"/>
      <c r="E211" s="48"/>
      <c r="F211" s="48"/>
      <c r="G211" s="48"/>
      <c r="H211" s="48"/>
      <c r="I211" s="48"/>
      <c r="J211" s="48"/>
      <c r="K211" s="48"/>
      <c r="L211" s="48"/>
      <c r="M211" s="48"/>
      <c r="N211" s="48"/>
      <c r="O211" s="48"/>
      <c r="P211" s="48"/>
      <c r="Q211" s="48"/>
      <c r="R211" s="48"/>
      <c r="S211" s="48"/>
      <c r="T211" s="48"/>
      <c r="U211" s="48"/>
      <c r="V211" s="48"/>
      <c r="W211" s="48"/>
      <c r="X211" s="48"/>
      <c r="Y211" s="48"/>
      <c r="Z211" s="48"/>
    </row>
    <row r="212" ht="15.75" customHeight="1">
      <c r="A212" s="48"/>
      <c r="B212" s="48"/>
      <c r="C212" s="48"/>
      <c r="D212" s="155"/>
      <c r="E212" s="48"/>
      <c r="F212" s="48"/>
      <c r="G212" s="48"/>
      <c r="H212" s="48"/>
      <c r="I212" s="48"/>
      <c r="J212" s="48"/>
      <c r="K212" s="48"/>
      <c r="L212" s="48"/>
      <c r="M212" s="48"/>
      <c r="N212" s="48"/>
      <c r="O212" s="48"/>
      <c r="P212" s="48"/>
      <c r="Q212" s="48"/>
      <c r="R212" s="48"/>
      <c r="S212" s="48"/>
      <c r="T212" s="48"/>
      <c r="U212" s="48"/>
      <c r="V212" s="48"/>
      <c r="W212" s="48"/>
      <c r="X212" s="48"/>
      <c r="Y212" s="48"/>
      <c r="Z212" s="48"/>
    </row>
    <row r="213" ht="15.75" customHeight="1">
      <c r="A213" s="48"/>
      <c r="B213" s="48"/>
      <c r="C213" s="48"/>
      <c r="D213" s="155"/>
      <c r="E213" s="48"/>
      <c r="F213" s="48"/>
      <c r="G213" s="48"/>
      <c r="H213" s="48"/>
      <c r="I213" s="48"/>
      <c r="J213" s="48"/>
      <c r="K213" s="48"/>
      <c r="L213" s="48"/>
      <c r="M213" s="48"/>
      <c r="N213" s="48"/>
      <c r="O213" s="48"/>
      <c r="P213" s="48"/>
      <c r="Q213" s="48"/>
      <c r="R213" s="48"/>
      <c r="S213" s="48"/>
      <c r="T213" s="48"/>
      <c r="U213" s="48"/>
      <c r="V213" s="48"/>
      <c r="W213" s="48"/>
      <c r="X213" s="48"/>
      <c r="Y213" s="48"/>
      <c r="Z213" s="48"/>
    </row>
    <row r="214" ht="15.75" customHeight="1">
      <c r="A214" s="48"/>
      <c r="B214" s="48"/>
      <c r="C214" s="48"/>
      <c r="D214" s="155"/>
      <c r="E214" s="48"/>
      <c r="F214" s="48"/>
      <c r="G214" s="48"/>
      <c r="H214" s="48"/>
      <c r="I214" s="48"/>
      <c r="J214" s="48"/>
      <c r="K214" s="48"/>
      <c r="L214" s="48"/>
      <c r="M214" s="48"/>
      <c r="N214" s="48"/>
      <c r="O214" s="48"/>
      <c r="P214" s="48"/>
      <c r="Q214" s="48"/>
      <c r="R214" s="48"/>
      <c r="S214" s="48"/>
      <c r="T214" s="48"/>
      <c r="U214" s="48"/>
      <c r="V214" s="48"/>
      <c r="W214" s="48"/>
      <c r="X214" s="48"/>
      <c r="Y214" s="48"/>
      <c r="Z214" s="48"/>
    </row>
    <row r="215" ht="15.75" customHeight="1">
      <c r="A215" s="48"/>
      <c r="B215" s="48"/>
      <c r="C215" s="48"/>
      <c r="D215" s="155"/>
      <c r="E215" s="48"/>
      <c r="F215" s="48"/>
      <c r="G215" s="48"/>
      <c r="H215" s="48"/>
      <c r="I215" s="48"/>
      <c r="J215" s="48"/>
      <c r="K215" s="48"/>
      <c r="L215" s="48"/>
      <c r="M215" s="48"/>
      <c r="N215" s="48"/>
      <c r="O215" s="48"/>
      <c r="P215" s="48"/>
      <c r="Q215" s="48"/>
      <c r="R215" s="48"/>
      <c r="S215" s="48"/>
      <c r="T215" s="48"/>
      <c r="U215" s="48"/>
      <c r="V215" s="48"/>
      <c r="W215" s="48"/>
      <c r="X215" s="48"/>
      <c r="Y215" s="48"/>
      <c r="Z215" s="48"/>
    </row>
    <row r="216" ht="15.75" customHeight="1">
      <c r="A216" s="48"/>
      <c r="B216" s="48"/>
      <c r="C216" s="48"/>
      <c r="D216" s="155"/>
      <c r="E216" s="48"/>
      <c r="F216" s="48"/>
      <c r="G216" s="48"/>
      <c r="H216" s="48"/>
      <c r="I216" s="48"/>
      <c r="J216" s="48"/>
      <c r="K216" s="48"/>
      <c r="L216" s="48"/>
      <c r="M216" s="48"/>
      <c r="N216" s="48"/>
      <c r="O216" s="48"/>
      <c r="P216" s="48"/>
      <c r="Q216" s="48"/>
      <c r="R216" s="48"/>
      <c r="S216" s="48"/>
      <c r="T216" s="48"/>
      <c r="U216" s="48"/>
      <c r="V216" s="48"/>
      <c r="W216" s="48"/>
      <c r="X216" s="48"/>
      <c r="Y216" s="48"/>
      <c r="Z216" s="48"/>
    </row>
    <row r="217" ht="15.75" customHeight="1">
      <c r="A217" s="48"/>
      <c r="B217" s="48"/>
      <c r="C217" s="48"/>
      <c r="D217" s="155"/>
      <c r="E217" s="48"/>
      <c r="F217" s="48"/>
      <c r="G217" s="48"/>
      <c r="H217" s="48"/>
      <c r="I217" s="48"/>
      <c r="J217" s="48"/>
      <c r="K217" s="48"/>
      <c r="L217" s="48"/>
      <c r="M217" s="48"/>
      <c r="N217" s="48"/>
      <c r="O217" s="48"/>
      <c r="P217" s="48"/>
      <c r="Q217" s="48"/>
      <c r="R217" s="48"/>
      <c r="S217" s="48"/>
      <c r="T217" s="48"/>
      <c r="U217" s="48"/>
      <c r="V217" s="48"/>
      <c r="W217" s="48"/>
      <c r="X217" s="48"/>
      <c r="Y217" s="48"/>
      <c r="Z217" s="48"/>
    </row>
    <row r="218" ht="15.75" customHeight="1">
      <c r="A218" s="48"/>
      <c r="B218" s="48"/>
      <c r="C218" s="48"/>
      <c r="D218" s="155"/>
      <c r="E218" s="48"/>
      <c r="F218" s="48"/>
      <c r="G218" s="48"/>
      <c r="H218" s="48"/>
      <c r="I218" s="48"/>
      <c r="J218" s="48"/>
      <c r="K218" s="48"/>
      <c r="L218" s="48"/>
      <c r="M218" s="48"/>
      <c r="N218" s="48"/>
      <c r="O218" s="48"/>
      <c r="P218" s="48"/>
      <c r="Q218" s="48"/>
      <c r="R218" s="48"/>
      <c r="S218" s="48"/>
      <c r="T218" s="48"/>
      <c r="U218" s="48"/>
      <c r="V218" s="48"/>
      <c r="W218" s="48"/>
      <c r="X218" s="48"/>
      <c r="Y218" s="48"/>
      <c r="Z218" s="48"/>
    </row>
    <row r="219" ht="15.75" customHeight="1">
      <c r="A219" s="48"/>
      <c r="B219" s="48"/>
      <c r="C219" s="48"/>
      <c r="D219" s="155"/>
      <c r="E219" s="48"/>
      <c r="F219" s="48"/>
      <c r="G219" s="48"/>
      <c r="H219" s="48"/>
      <c r="I219" s="48"/>
      <c r="J219" s="48"/>
      <c r="K219" s="48"/>
      <c r="L219" s="48"/>
      <c r="M219" s="48"/>
      <c r="N219" s="48"/>
      <c r="O219" s="48"/>
      <c r="P219" s="48"/>
      <c r="Q219" s="48"/>
      <c r="R219" s="48"/>
      <c r="S219" s="48"/>
      <c r="T219" s="48"/>
      <c r="U219" s="48"/>
      <c r="V219" s="48"/>
      <c r="W219" s="48"/>
      <c r="X219" s="48"/>
      <c r="Y219" s="48"/>
      <c r="Z219" s="48"/>
    </row>
    <row r="220" ht="15.75" customHeight="1">
      <c r="A220" s="48"/>
      <c r="B220" s="48"/>
      <c r="C220" s="48"/>
      <c r="D220" s="155"/>
      <c r="E220" s="48"/>
      <c r="F220" s="48"/>
      <c r="G220" s="48"/>
      <c r="H220" s="48"/>
      <c r="I220" s="48"/>
      <c r="J220" s="48"/>
      <c r="K220" s="48"/>
      <c r="L220" s="48"/>
      <c r="M220" s="48"/>
      <c r="N220" s="48"/>
      <c r="O220" s="48"/>
      <c r="P220" s="48"/>
      <c r="Q220" s="48"/>
      <c r="R220" s="48"/>
      <c r="S220" s="48"/>
      <c r="T220" s="48"/>
      <c r="U220" s="48"/>
      <c r="V220" s="48"/>
      <c r="W220" s="48"/>
      <c r="X220" s="48"/>
      <c r="Y220" s="48"/>
      <c r="Z220" s="4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I4:I5"/>
    <mergeCell ref="I6:I7"/>
    <mergeCell ref="B1:D1"/>
    <mergeCell ref="H1:J1"/>
    <mergeCell ref="B2:B6"/>
    <mergeCell ref="C2:C4"/>
    <mergeCell ref="H2:H7"/>
    <mergeCell ref="I2:I3"/>
    <mergeCell ref="C5:C6"/>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showGridLines="0" workbookViewId="0"/>
  </sheetViews>
  <sheetFormatPr customHeight="1" defaultColWidth="12.63" defaultRowHeight="15.0"/>
  <cols>
    <col customWidth="1" min="1" max="1" width="4.13"/>
    <col customWidth="1" min="2" max="2" width="21.13"/>
    <col customWidth="1" min="3" max="8" width="13.38"/>
    <col customWidth="1" min="9" max="9" width="7.75"/>
    <col customWidth="1" min="10" max="15" width="14.25"/>
    <col customWidth="1" min="16" max="16" width="5.88"/>
    <col customWidth="1" min="17" max="17" width="15.75"/>
    <col customWidth="1" min="18" max="18" width="11.38"/>
    <col customWidth="1" min="19" max="26" width="10.63"/>
  </cols>
  <sheetData>
    <row r="1">
      <c r="A1" s="156" t="s">
        <v>733</v>
      </c>
      <c r="B1" s="9"/>
      <c r="C1" s="9"/>
      <c r="D1" s="9"/>
      <c r="E1" s="9"/>
      <c r="F1" s="9"/>
      <c r="G1" s="9"/>
      <c r="H1" s="9"/>
      <c r="I1" s="9"/>
      <c r="J1" s="9"/>
      <c r="K1" s="9"/>
      <c r="L1" s="9"/>
      <c r="M1" s="9"/>
      <c r="N1" s="9"/>
      <c r="O1" s="9"/>
      <c r="P1" s="9"/>
      <c r="Q1" s="9"/>
      <c r="R1" s="10"/>
      <c r="S1" s="155"/>
      <c r="T1" s="155"/>
      <c r="U1" s="155"/>
      <c r="V1" s="155"/>
      <c r="W1" s="155"/>
      <c r="X1" s="155"/>
      <c r="Y1" s="155"/>
      <c r="Z1" s="155"/>
    </row>
    <row r="2">
      <c r="A2" s="157"/>
      <c r="R2" s="158"/>
      <c r="S2" s="155"/>
      <c r="T2" s="155"/>
      <c r="U2" s="155"/>
      <c r="V2" s="155"/>
      <c r="W2" s="155"/>
      <c r="X2" s="155"/>
      <c r="Y2" s="155"/>
      <c r="Z2" s="155"/>
    </row>
    <row r="3" ht="27.0" customHeight="1">
      <c r="A3" s="157"/>
      <c r="B3" s="97"/>
      <c r="C3" s="159" t="s">
        <v>734</v>
      </c>
      <c r="D3" s="159" t="s">
        <v>735</v>
      </c>
      <c r="E3" s="159" t="s">
        <v>736</v>
      </c>
      <c r="F3" s="159" t="s">
        <v>737</v>
      </c>
      <c r="G3" s="160" t="s">
        <v>738</v>
      </c>
      <c r="H3" s="160" t="s">
        <v>739</v>
      </c>
      <c r="I3" s="155"/>
      <c r="J3" s="155"/>
      <c r="K3" s="155"/>
      <c r="L3" s="155"/>
      <c r="M3" s="155"/>
      <c r="N3" s="155"/>
      <c r="O3" s="155"/>
      <c r="P3" s="155"/>
      <c r="Q3" s="155"/>
      <c r="R3" s="158"/>
      <c r="S3" s="155"/>
      <c r="T3" s="155"/>
      <c r="U3" s="155"/>
      <c r="V3" s="155"/>
      <c r="W3" s="155"/>
      <c r="X3" s="155"/>
      <c r="Y3" s="155"/>
      <c r="Z3" s="155"/>
    </row>
    <row r="4" ht="75.0" customHeight="1">
      <c r="A4" s="157"/>
      <c r="B4" s="161" t="s">
        <v>685</v>
      </c>
      <c r="C4" s="162">
        <v>1.0</v>
      </c>
      <c r="D4" s="162">
        <v>1.0</v>
      </c>
      <c r="E4" s="162"/>
      <c r="F4" s="162"/>
      <c r="G4" s="163"/>
      <c r="H4" s="163"/>
      <c r="I4" s="164" t="s">
        <v>685</v>
      </c>
      <c r="J4" s="127" t="s">
        <v>413</v>
      </c>
      <c r="K4" s="165"/>
      <c r="L4" s="165"/>
      <c r="M4" s="165"/>
      <c r="N4" s="165"/>
      <c r="O4" s="166"/>
      <c r="P4" s="155"/>
      <c r="Q4" s="167" t="s">
        <v>184</v>
      </c>
      <c r="R4" s="158"/>
      <c r="S4" s="155"/>
      <c r="T4" s="155"/>
      <c r="U4" s="155"/>
      <c r="V4" s="155"/>
      <c r="W4" s="155"/>
      <c r="X4" s="155"/>
      <c r="Y4" s="155"/>
      <c r="Z4" s="155"/>
    </row>
    <row r="5" ht="75.0" customHeight="1">
      <c r="A5" s="157"/>
      <c r="B5" s="161" t="s">
        <v>168</v>
      </c>
      <c r="C5" s="162">
        <v>0.8</v>
      </c>
      <c r="D5" s="162">
        <v>0.6</v>
      </c>
      <c r="E5" s="162"/>
      <c r="F5" s="162"/>
      <c r="G5" s="163"/>
      <c r="H5" s="163"/>
      <c r="J5" s="127" t="s">
        <v>398</v>
      </c>
      <c r="K5" s="168"/>
      <c r="L5" s="168"/>
      <c r="M5" s="165"/>
      <c r="N5" s="165"/>
      <c r="O5" s="166"/>
      <c r="P5" s="155"/>
      <c r="Q5" s="169" t="s">
        <v>203</v>
      </c>
      <c r="R5" s="158"/>
      <c r="S5" s="155"/>
      <c r="T5" s="155"/>
      <c r="U5" s="155"/>
      <c r="V5" s="155"/>
      <c r="W5" s="155"/>
      <c r="X5" s="155"/>
      <c r="Y5" s="155"/>
      <c r="Z5" s="155"/>
    </row>
    <row r="6" ht="75.0" customHeight="1">
      <c r="A6" s="157"/>
      <c r="B6" s="124"/>
      <c r="C6" s="155"/>
      <c r="D6" s="155"/>
      <c r="E6" s="155"/>
      <c r="F6" s="155"/>
      <c r="G6" s="155"/>
      <c r="H6" s="155"/>
      <c r="J6" s="127" t="s">
        <v>740</v>
      </c>
      <c r="K6" s="168"/>
      <c r="L6" s="168"/>
      <c r="M6" s="168"/>
      <c r="N6" s="165"/>
      <c r="O6" s="166"/>
      <c r="P6" s="155"/>
      <c r="Q6" s="170" t="s">
        <v>190</v>
      </c>
      <c r="R6" s="158"/>
      <c r="S6" s="155"/>
      <c r="T6" s="155"/>
      <c r="U6" s="155"/>
      <c r="V6" s="155"/>
      <c r="W6" s="155"/>
      <c r="X6" s="155"/>
      <c r="Y6" s="155"/>
      <c r="Z6" s="155"/>
    </row>
    <row r="7" ht="75.0" customHeight="1">
      <c r="A7" s="157"/>
      <c r="B7" s="124"/>
      <c r="C7" s="155"/>
      <c r="D7" s="124"/>
      <c r="E7" s="124"/>
      <c r="F7" s="124"/>
      <c r="G7" s="124"/>
      <c r="H7" s="124"/>
      <c r="J7" s="127" t="s">
        <v>741</v>
      </c>
      <c r="K7" s="171"/>
      <c r="L7" s="168"/>
      <c r="M7" s="168"/>
      <c r="N7" s="165"/>
      <c r="O7" s="166"/>
      <c r="P7" s="155"/>
      <c r="Q7" s="172" t="s">
        <v>277</v>
      </c>
      <c r="R7" s="158"/>
      <c r="S7" s="155"/>
      <c r="T7" s="155"/>
      <c r="U7" s="155"/>
      <c r="V7" s="155"/>
      <c r="W7" s="155"/>
      <c r="X7" s="155"/>
      <c r="Y7" s="155"/>
      <c r="Z7" s="155"/>
    </row>
    <row r="8" ht="75.0" customHeight="1">
      <c r="A8" s="157"/>
      <c r="B8" s="155"/>
      <c r="C8" s="124"/>
      <c r="D8" s="124"/>
      <c r="E8" s="124"/>
      <c r="F8" s="124"/>
      <c r="G8" s="124"/>
      <c r="H8" s="124"/>
      <c r="J8" s="127" t="s">
        <v>742</v>
      </c>
      <c r="K8" s="171"/>
      <c r="L8" s="171"/>
      <c r="M8" s="168"/>
      <c r="N8" s="165"/>
      <c r="O8" s="166"/>
      <c r="P8" s="155"/>
      <c r="Q8" s="155"/>
      <c r="R8" s="158"/>
      <c r="S8" s="155"/>
      <c r="T8" s="155"/>
      <c r="U8" s="155"/>
      <c r="V8" s="155"/>
      <c r="W8" s="155"/>
      <c r="X8" s="155"/>
      <c r="Y8" s="155"/>
      <c r="Z8" s="155"/>
    </row>
    <row r="9" ht="59.25" customHeight="1">
      <c r="A9" s="157"/>
      <c r="B9" s="155"/>
      <c r="C9" s="155"/>
      <c r="D9" s="124"/>
      <c r="E9" s="124"/>
      <c r="F9" s="124"/>
      <c r="G9" s="124"/>
      <c r="H9" s="124"/>
      <c r="I9" s="155"/>
      <c r="J9" s="155"/>
      <c r="K9" s="173" t="s">
        <v>614</v>
      </c>
      <c r="L9" s="173" t="s">
        <v>743</v>
      </c>
      <c r="M9" s="174" t="s">
        <v>744</v>
      </c>
      <c r="N9" s="173" t="s">
        <v>532</v>
      </c>
      <c r="O9" s="174" t="s">
        <v>745</v>
      </c>
      <c r="P9" s="155"/>
      <c r="Q9" s="155"/>
      <c r="R9" s="158"/>
      <c r="S9" s="155"/>
      <c r="T9" s="155"/>
      <c r="U9" s="155"/>
      <c r="V9" s="155"/>
      <c r="W9" s="155"/>
      <c r="X9" s="155"/>
      <c r="Y9" s="155"/>
      <c r="Z9" s="155"/>
    </row>
    <row r="10" ht="19.5" customHeight="1">
      <c r="A10" s="175"/>
      <c r="B10" s="176"/>
      <c r="C10" s="176"/>
      <c r="D10" s="177"/>
      <c r="E10" s="177"/>
      <c r="F10" s="177"/>
      <c r="G10" s="177"/>
      <c r="H10" s="177"/>
      <c r="I10" s="176"/>
      <c r="J10" s="176"/>
      <c r="K10" s="176" t="s">
        <v>168</v>
      </c>
      <c r="L10" s="19"/>
      <c r="M10" s="19"/>
      <c r="N10" s="19"/>
      <c r="O10" s="19"/>
      <c r="P10" s="176"/>
      <c r="Q10" s="176"/>
      <c r="R10" s="178"/>
      <c r="S10" s="155"/>
      <c r="T10" s="155"/>
      <c r="U10" s="155"/>
      <c r="V10" s="155"/>
      <c r="W10" s="155"/>
      <c r="X10" s="155"/>
      <c r="Y10" s="155"/>
      <c r="Z10" s="155"/>
    </row>
    <row r="11" ht="75.0" customHeight="1">
      <c r="A11" s="155"/>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row>
    <row r="12" ht="75.0" customHeight="1">
      <c r="A12" s="155"/>
      <c r="B12" s="155"/>
      <c r="C12" s="155"/>
      <c r="D12" s="179"/>
      <c r="E12" s="179"/>
      <c r="F12" s="179"/>
      <c r="G12" s="179"/>
      <c r="H12" s="179"/>
      <c r="I12" s="155"/>
      <c r="J12" s="155"/>
      <c r="K12" s="155"/>
      <c r="L12" s="155"/>
      <c r="M12" s="155"/>
      <c r="N12" s="155"/>
      <c r="O12" s="155"/>
      <c r="P12" s="155"/>
      <c r="Q12" s="155"/>
      <c r="R12" s="155"/>
      <c r="S12" s="155"/>
      <c r="T12" s="155"/>
      <c r="U12" s="155"/>
      <c r="V12" s="155"/>
      <c r="W12" s="155"/>
      <c r="X12" s="155"/>
      <c r="Y12" s="155"/>
      <c r="Z12" s="155"/>
    </row>
    <row r="13" ht="75.0" customHeight="1">
      <c r="A13" s="155"/>
      <c r="B13" s="155"/>
      <c r="C13" s="155"/>
      <c r="D13" s="179"/>
      <c r="E13" s="179"/>
      <c r="F13" s="179"/>
      <c r="G13" s="179"/>
      <c r="H13" s="179"/>
      <c r="I13" s="155"/>
      <c r="J13" s="155"/>
      <c r="K13" s="155"/>
      <c r="L13" s="155"/>
      <c r="M13" s="155"/>
      <c r="N13" s="155"/>
      <c r="O13" s="155"/>
      <c r="P13" s="155"/>
      <c r="Q13" s="155"/>
      <c r="R13" s="155"/>
      <c r="S13" s="155"/>
      <c r="T13" s="155"/>
      <c r="U13" s="155"/>
      <c r="V13" s="155"/>
      <c r="W13" s="155"/>
      <c r="X13" s="155"/>
      <c r="Y13" s="155"/>
      <c r="Z13" s="155"/>
    </row>
    <row r="14" ht="75.0" customHeight="1">
      <c r="A14" s="155"/>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row>
    <row r="15" ht="75.0" customHeight="1">
      <c r="A15" s="155"/>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row>
    <row r="16" ht="75.0" customHeight="1">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row>
    <row r="17" ht="75.0" customHeight="1">
      <c r="A17" s="155"/>
      <c r="B17" s="124"/>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row>
    <row r="18" ht="75.0" customHeight="1">
      <c r="A18" s="15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row>
    <row r="19" ht="75.0" customHeight="1">
      <c r="A19" s="155"/>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row>
    <row r="20" ht="75.0" customHeight="1">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row>
    <row r="21" ht="75.0" customHeight="1">
      <c r="A21" s="155"/>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row>
    <row r="22" ht="75.0" customHeight="1">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row>
    <row r="23" ht="75.0" customHeight="1">
      <c r="A23" s="155"/>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row>
    <row r="24" ht="75.0" customHeight="1">
      <c r="A24" s="15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ht="75.0" customHeight="1">
      <c r="A25" s="155"/>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row>
    <row r="26" ht="75.0" customHeight="1">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row>
    <row r="27" ht="75.0" customHeight="1">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row>
    <row r="28" ht="75.0" customHeight="1">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row>
    <row r="29" ht="75.0" customHeight="1">
      <c r="A29" s="15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row>
    <row r="30" ht="75.0" customHeight="1">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row>
    <row r="31" ht="75.0" customHeight="1">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row>
    <row r="32" ht="75.0" customHeight="1">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row>
    <row r="33" ht="75.0" customHeight="1">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row>
    <row r="34" ht="15.75" customHeight="1">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row>
    <row r="35" ht="15.75" customHeight="1">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row>
    <row r="36" ht="15.75" customHeight="1">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row>
    <row r="37" ht="15.75" customHeight="1">
      <c r="A37" s="15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row>
    <row r="38" ht="15.75" customHeight="1">
      <c r="A38" s="15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row>
    <row r="39" ht="15.75" customHeight="1">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row>
    <row r="40" ht="15.75" customHeight="1">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row>
    <row r="41" ht="15.75" customHeight="1">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row>
    <row r="42" ht="15.75" customHeight="1">
      <c r="A42" s="155"/>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row>
    <row r="43" ht="15.75" customHeight="1">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row>
    <row r="44" ht="15.75" customHeight="1">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row>
    <row r="45" ht="15.75" customHeight="1">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row>
    <row r="46" ht="15.75" customHeight="1">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row>
    <row r="47" ht="15.75" customHeight="1">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row>
    <row r="48" ht="15.75" customHeight="1">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row>
    <row r="49" ht="15.75" customHeight="1">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row>
    <row r="50" ht="15.75" customHeight="1">
      <c r="A50" s="15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row>
    <row r="51" ht="15.75" customHeight="1">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row>
    <row r="52" ht="15.75" customHeight="1">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row>
    <row r="53" ht="15.75" customHeight="1">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row>
    <row r="54" ht="15.75" customHeight="1">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row>
    <row r="55" ht="15.75" customHeight="1">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row>
    <row r="56" ht="15.75" customHeight="1">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row>
    <row r="57" ht="15.75" customHeight="1">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row>
    <row r="58" ht="15.75" customHeight="1">
      <c r="A58" s="155"/>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row>
    <row r="59" ht="15.75" customHeight="1">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row>
    <row r="60" ht="15.75" customHeight="1">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row>
    <row r="61" ht="15.75" customHeight="1">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row>
    <row r="62" ht="15.75" customHeight="1">
      <c r="A62" s="155"/>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row>
    <row r="63" ht="15.75" customHeight="1">
      <c r="A63" s="155"/>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row>
    <row r="64" ht="15.75" customHeight="1">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row>
    <row r="65" ht="15.75" customHeight="1">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row>
    <row r="66" ht="15.75" customHeight="1">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row>
    <row r="67" ht="15.75" customHeight="1">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row>
    <row r="68" ht="15.75" customHeight="1">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row>
    <row r="69" ht="15.75" customHeight="1">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row>
    <row r="70" ht="15.75" customHeight="1">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row>
    <row r="71" ht="15.75" customHeight="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row>
    <row r="72" ht="15.75" customHeight="1">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row>
    <row r="73" ht="15.75" customHeight="1">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ht="15.75" customHeight="1">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row>
    <row r="75" ht="15.75" customHeight="1">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row>
    <row r="76" ht="15.75" customHeight="1">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row>
    <row r="77" ht="15.75" customHeight="1">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row>
    <row r="78" ht="15.75" customHeight="1">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row>
    <row r="79" ht="15.75" customHeight="1">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row>
    <row r="80" ht="15.75" customHeight="1">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row>
    <row r="81" ht="15.75" customHeight="1">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row>
    <row r="82" ht="15.75" customHeight="1">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row>
    <row r="83" ht="15.75" customHeight="1">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ht="15.75" customHeight="1">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row>
    <row r="85" ht="15.75" customHeight="1">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row>
    <row r="86" ht="15.75" customHeight="1">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row>
    <row r="87" ht="15.75" customHeight="1">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row>
    <row r="88" ht="15.75" customHeight="1">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row>
    <row r="89" ht="15.75" customHeight="1">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ht="15.75" customHeight="1">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ht="15.75" customHeight="1">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ht="15.75" customHeight="1">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ht="15.75" customHeight="1">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ht="15.75" customHeight="1">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ht="15.75" customHeight="1">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ht="15.75" customHeight="1">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ht="15.75" customHeight="1">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ht="15.75" customHeight="1">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ht="15.75" customHeight="1">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ht="15.75" customHeight="1">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ht="15.75" customHeight="1">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ht="15.75" customHeight="1">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ht="15.75" customHeight="1">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ht="15.75" customHeight="1">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ht="15.75" customHeight="1">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ht="15.75" customHeight="1">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ht="15.75" customHeight="1">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ht="15.75" customHeight="1">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ht="15.75" customHeight="1">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ht="15.75" customHeight="1">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ht="15.75" customHeight="1">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ht="15.75" customHeight="1">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ht="15.75" customHeight="1">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ht="15.75" customHeight="1">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ht="15.75" customHeight="1">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ht="15.75" customHeight="1">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ht="15.75" customHeight="1">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ht="15.75" customHeight="1">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ht="15.75" customHeight="1">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ht="15.75" customHeight="1">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ht="15.75" customHeight="1">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ht="15.75" customHeight="1">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ht="15.75" customHeight="1">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ht="15.75" customHeight="1">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ht="15.75" customHeight="1">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ht="15.75" customHeight="1">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ht="15.75" customHeight="1">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ht="15.75" customHeight="1">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ht="15.75" customHeight="1">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ht="15.75" customHeight="1">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ht="15.75" customHeight="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ht="15.75" customHeight="1">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ht="15.75" customHeight="1">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ht="15.75" customHeight="1">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ht="15.75" customHeight="1">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ht="15.75" customHeight="1">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ht="15.75" customHeight="1">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ht="15.75" customHeight="1">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ht="15.75" customHeight="1">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ht="15.75" customHeight="1">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ht="15.75" customHeight="1">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ht="15.75" customHeight="1">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ht="15.75" customHeight="1">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ht="15.75" customHeight="1">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ht="15.75" customHeight="1">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ht="15.75" customHeight="1">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ht="15.75" customHeight="1">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ht="15.75" customHeight="1">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ht="15.75" customHeight="1">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ht="15.75" customHeight="1">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ht="15.75" customHeight="1">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ht="15.75" customHeight="1">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ht="15.75" customHeight="1">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ht="15.75" customHeight="1">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ht="15.75" customHeight="1">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ht="15.75" customHeight="1">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ht="15.75" customHeight="1">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ht="15.75" customHeight="1">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ht="15.75" customHeight="1">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ht="15.75" customHeight="1">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ht="15.75" customHeight="1">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ht="15.75" customHeight="1">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ht="15.75" customHeight="1">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ht="15.75" customHeight="1">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ht="15.75" customHeight="1">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ht="15.75" customHeight="1">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ht="15.75" customHeight="1">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ht="15.75" customHeight="1">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ht="15.75" customHeight="1">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ht="15.75" customHeight="1">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ht="15.75" customHeight="1">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ht="15.75" customHeight="1">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ht="15.75" customHeight="1">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ht="15.75"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ht="15.75" customHeight="1">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ht="15.75" customHeight="1">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ht="15.75" customHeight="1">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ht="15.75" customHeight="1">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ht="15.75" customHeight="1">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ht="15.75" customHeight="1">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ht="15.75" customHeight="1">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ht="15.75" customHeight="1">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ht="15.75" customHeight="1">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ht="15.75" customHeight="1">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ht="15.75" customHeight="1">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ht="15.75" customHeight="1">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ht="15.75" customHeight="1">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ht="15.75" customHeight="1">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ht="15.75" customHeight="1">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row>
    <row r="190" ht="15.75" customHeight="1">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row>
    <row r="191" ht="15.75" customHeight="1">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row>
    <row r="192" ht="15.75" customHeight="1">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row>
    <row r="193" ht="15.75" customHeight="1">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row>
    <row r="194" ht="15.75" customHeight="1">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row>
    <row r="195" ht="15.75" customHeight="1">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row>
    <row r="196" ht="15.75" customHeight="1">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row>
    <row r="197" ht="15.75" customHeight="1">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row>
    <row r="198" ht="15.75" customHeight="1">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row>
    <row r="199" ht="15.75" customHeight="1">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row>
    <row r="200" ht="15.75" customHeight="1">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row>
    <row r="201" ht="15.75" customHeight="1">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row>
    <row r="202" ht="15.75" customHeight="1">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row>
    <row r="203" ht="15.75" customHeight="1">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row>
    <row r="204" ht="15.75" customHeight="1">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row>
    <row r="205" ht="15.75" customHeight="1">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row>
    <row r="206" ht="15.75" customHeight="1">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row>
    <row r="207" ht="15.75" customHeight="1">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row>
    <row r="208" ht="15.75" customHeight="1">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row>
    <row r="209" ht="15.75" customHeight="1">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row>
    <row r="210" ht="15.75" customHeight="1">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row>
    <row r="211" ht="15.75" customHeight="1">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row>
    <row r="212" ht="15.75" customHeight="1">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row>
    <row r="213" ht="15.75" customHeight="1">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row>
    <row r="214" ht="15.75" customHeight="1">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row>
    <row r="215" ht="15.75"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row>
    <row r="216" ht="15.75" customHeight="1">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row>
    <row r="217" ht="15.75" customHeight="1">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row>
    <row r="218" ht="15.75" customHeight="1">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row>
    <row r="219" ht="15.75" customHeight="1">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ht="15.75" customHeight="1">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R1"/>
    <mergeCell ref="A2:Q2"/>
    <mergeCell ref="I4:I8"/>
    <mergeCell ref="K10:O10"/>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43.13"/>
    <col customWidth="1" min="2" max="2" width="27.38"/>
    <col customWidth="1" min="3" max="22" width="10.63"/>
  </cols>
  <sheetData>
    <row r="1" ht="12.75" customHeight="1">
      <c r="A1" s="180" t="s">
        <v>8</v>
      </c>
      <c r="B1" s="180" t="s">
        <v>746</v>
      </c>
    </row>
    <row r="2" ht="12.75" customHeight="1">
      <c r="A2" s="27" t="s">
        <v>26</v>
      </c>
      <c r="B2" s="27" t="s">
        <v>147</v>
      </c>
      <c r="C2" s="181"/>
      <c r="D2" s="181"/>
      <c r="E2" s="181"/>
      <c r="F2" s="181"/>
      <c r="G2" s="181"/>
      <c r="H2" s="181"/>
      <c r="I2" s="181"/>
      <c r="J2" s="181"/>
      <c r="K2" s="181"/>
      <c r="L2" s="181"/>
      <c r="M2" s="181"/>
      <c r="N2" s="181"/>
      <c r="O2" s="181"/>
      <c r="P2" s="181"/>
      <c r="Q2" s="181"/>
      <c r="R2" s="181"/>
      <c r="S2" s="181"/>
      <c r="T2" s="181"/>
      <c r="U2" s="181"/>
      <c r="V2" s="181"/>
      <c r="W2" s="181"/>
      <c r="X2" s="181"/>
      <c r="Y2" s="181"/>
      <c r="Z2" s="181"/>
    </row>
    <row r="3" ht="12.75" customHeight="1">
      <c r="A3" s="27" t="s">
        <v>26</v>
      </c>
      <c r="B3" s="27" t="s">
        <v>27</v>
      </c>
      <c r="C3" s="181"/>
      <c r="D3" s="181"/>
      <c r="E3" s="181"/>
      <c r="F3" s="181"/>
      <c r="G3" s="181"/>
      <c r="H3" s="181"/>
      <c r="I3" s="181"/>
      <c r="J3" s="181"/>
      <c r="K3" s="181"/>
      <c r="L3" s="181"/>
      <c r="M3" s="181"/>
      <c r="N3" s="181"/>
      <c r="O3" s="181"/>
      <c r="P3" s="181"/>
      <c r="Q3" s="181"/>
      <c r="R3" s="181"/>
      <c r="S3" s="181"/>
      <c r="T3" s="181"/>
      <c r="U3" s="181"/>
      <c r="V3" s="181"/>
      <c r="W3" s="181"/>
      <c r="X3" s="181"/>
      <c r="Y3" s="181"/>
      <c r="Z3" s="181"/>
    </row>
    <row r="4" ht="12.75" customHeight="1">
      <c r="A4" s="27" t="s">
        <v>143</v>
      </c>
      <c r="B4" s="27" t="s">
        <v>144</v>
      </c>
      <c r="C4" s="181"/>
      <c r="D4" s="181"/>
      <c r="E4" s="181"/>
      <c r="F4" s="181"/>
      <c r="G4" s="181"/>
      <c r="H4" s="181"/>
      <c r="I4" s="181"/>
      <c r="J4" s="181"/>
      <c r="K4" s="181"/>
      <c r="L4" s="181"/>
      <c r="M4" s="181"/>
      <c r="N4" s="181"/>
      <c r="O4" s="181"/>
      <c r="P4" s="181"/>
      <c r="Q4" s="181"/>
      <c r="R4" s="181"/>
      <c r="S4" s="181"/>
      <c r="T4" s="181"/>
      <c r="U4" s="181"/>
      <c r="V4" s="181"/>
      <c r="W4" s="181"/>
      <c r="X4" s="181"/>
      <c r="Y4" s="181"/>
      <c r="Z4" s="181"/>
    </row>
    <row r="5" ht="12.75" customHeight="1">
      <c r="A5" s="27" t="s">
        <v>31</v>
      </c>
      <c r="B5" s="27" t="s">
        <v>32</v>
      </c>
      <c r="C5" s="181"/>
      <c r="D5" s="181"/>
      <c r="E5" s="181"/>
      <c r="F5" s="181"/>
      <c r="G5" s="181"/>
      <c r="H5" s="181"/>
      <c r="I5" s="181"/>
      <c r="J5" s="181"/>
      <c r="K5" s="181"/>
      <c r="L5" s="181"/>
      <c r="M5" s="181"/>
      <c r="N5" s="181"/>
      <c r="O5" s="181"/>
      <c r="P5" s="181"/>
      <c r="Q5" s="181"/>
      <c r="R5" s="181"/>
      <c r="S5" s="181"/>
      <c r="T5" s="181"/>
      <c r="U5" s="181"/>
      <c r="V5" s="181"/>
      <c r="W5" s="181"/>
      <c r="X5" s="181"/>
      <c r="Y5" s="181"/>
      <c r="Z5" s="181"/>
    </row>
    <row r="6" ht="12.75" customHeight="1">
      <c r="A6" s="27" t="s">
        <v>89</v>
      </c>
      <c r="B6" s="27" t="s">
        <v>90</v>
      </c>
      <c r="C6" s="181"/>
      <c r="D6" s="181"/>
      <c r="E6" s="181"/>
      <c r="F6" s="181"/>
      <c r="G6" s="181"/>
      <c r="H6" s="181"/>
      <c r="I6" s="181"/>
      <c r="J6" s="181"/>
      <c r="K6" s="181"/>
      <c r="L6" s="181"/>
      <c r="M6" s="181"/>
      <c r="N6" s="181"/>
      <c r="O6" s="181"/>
      <c r="P6" s="181"/>
      <c r="Q6" s="181"/>
      <c r="R6" s="181"/>
      <c r="S6" s="181"/>
      <c r="T6" s="181"/>
      <c r="U6" s="181"/>
      <c r="V6" s="181"/>
      <c r="W6" s="181"/>
      <c r="X6" s="181"/>
      <c r="Y6" s="181"/>
      <c r="Z6" s="181"/>
    </row>
    <row r="7" ht="12.75" customHeight="1">
      <c r="A7" s="27" t="s">
        <v>35</v>
      </c>
      <c r="B7" s="27" t="s">
        <v>41</v>
      </c>
      <c r="C7" s="181"/>
      <c r="D7" s="181"/>
      <c r="E7" s="181"/>
      <c r="F7" s="181"/>
      <c r="G7" s="181"/>
      <c r="H7" s="181"/>
      <c r="I7" s="181"/>
      <c r="J7" s="181"/>
      <c r="K7" s="181"/>
      <c r="L7" s="181"/>
      <c r="M7" s="181"/>
      <c r="N7" s="181"/>
      <c r="O7" s="181"/>
      <c r="P7" s="181"/>
      <c r="Q7" s="181"/>
      <c r="R7" s="181"/>
      <c r="S7" s="181"/>
      <c r="T7" s="181"/>
      <c r="U7" s="181"/>
      <c r="V7" s="181"/>
      <c r="W7" s="181"/>
      <c r="X7" s="181"/>
      <c r="Y7" s="181"/>
      <c r="Z7" s="181"/>
    </row>
    <row r="8" ht="12.75" customHeight="1">
      <c r="A8" s="27" t="s">
        <v>62</v>
      </c>
      <c r="B8" s="27" t="s">
        <v>63</v>
      </c>
      <c r="C8" s="181"/>
      <c r="D8" s="181"/>
      <c r="E8" s="181"/>
      <c r="F8" s="181"/>
      <c r="G8" s="181"/>
      <c r="H8" s="181"/>
      <c r="I8" s="181"/>
      <c r="J8" s="181"/>
      <c r="K8" s="181"/>
      <c r="L8" s="181"/>
      <c r="M8" s="181"/>
      <c r="N8" s="181"/>
      <c r="O8" s="181"/>
      <c r="P8" s="181"/>
      <c r="Q8" s="181"/>
      <c r="R8" s="181"/>
      <c r="S8" s="181"/>
      <c r="T8" s="181"/>
      <c r="U8" s="181"/>
      <c r="V8" s="181"/>
      <c r="W8" s="181"/>
      <c r="X8" s="181"/>
      <c r="Y8" s="181"/>
      <c r="Z8" s="181"/>
    </row>
    <row r="9" ht="12.75" customHeight="1">
      <c r="A9" s="27" t="s">
        <v>35</v>
      </c>
      <c r="B9" s="27" t="s">
        <v>55</v>
      </c>
      <c r="C9" s="181"/>
      <c r="D9" s="181"/>
      <c r="E9" s="181"/>
      <c r="F9" s="181"/>
      <c r="G9" s="181"/>
      <c r="H9" s="181"/>
      <c r="I9" s="181"/>
      <c r="J9" s="181"/>
      <c r="K9" s="181"/>
      <c r="L9" s="181"/>
      <c r="M9" s="181"/>
      <c r="N9" s="181"/>
      <c r="O9" s="181"/>
      <c r="P9" s="181"/>
      <c r="Q9" s="181"/>
      <c r="R9" s="181"/>
      <c r="S9" s="181"/>
      <c r="T9" s="181"/>
      <c r="U9" s="181"/>
      <c r="V9" s="181"/>
      <c r="W9" s="181"/>
      <c r="X9" s="181"/>
      <c r="Y9" s="181"/>
      <c r="Z9" s="181"/>
    </row>
    <row r="10" ht="12.75" customHeight="1">
      <c r="A10" s="27" t="s">
        <v>62</v>
      </c>
      <c r="B10" s="27" t="s">
        <v>75</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row>
    <row r="11" ht="12.75" customHeight="1">
      <c r="A11" s="27" t="s">
        <v>58</v>
      </c>
      <c r="B11" s="27" t="s">
        <v>137</v>
      </c>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row>
    <row r="12" ht="12.75" customHeight="1">
      <c r="A12" s="27" t="s">
        <v>77</v>
      </c>
      <c r="B12" s="27" t="s">
        <v>78</v>
      </c>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row>
    <row r="13" ht="12.75" customHeight="1">
      <c r="A13" s="27" t="s">
        <v>77</v>
      </c>
      <c r="B13" s="27" t="s">
        <v>82</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row>
    <row r="14" ht="12.75" customHeight="1">
      <c r="A14" s="27" t="s">
        <v>62</v>
      </c>
      <c r="B14" s="27" t="s">
        <v>85</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row>
    <row r="15" ht="12.75" customHeight="1">
      <c r="A15" s="27" t="s">
        <v>77</v>
      </c>
      <c r="B15" s="27" t="s">
        <v>87</v>
      </c>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row>
    <row r="16" ht="12.75" customHeight="1">
      <c r="A16" s="27" t="s">
        <v>77</v>
      </c>
      <c r="B16" s="27" t="s">
        <v>80</v>
      </c>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row>
    <row r="17" ht="12.75" customHeight="1">
      <c r="A17" s="27" t="s">
        <v>62</v>
      </c>
      <c r="B17" s="27" t="s">
        <v>67</v>
      </c>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ht="12.75" customHeight="1">
      <c r="A18" s="27" t="s">
        <v>23</v>
      </c>
      <c r="B18" s="27" t="s">
        <v>96</v>
      </c>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ht="12.75" customHeight="1">
      <c r="A19" s="27" t="s">
        <v>77</v>
      </c>
      <c r="B19" s="27" t="s">
        <v>99</v>
      </c>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ht="12.75" customHeight="1">
      <c r="A20" s="27" t="s">
        <v>102</v>
      </c>
      <c r="B20" s="27" t="s">
        <v>103</v>
      </c>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ht="12.75" customHeight="1">
      <c r="A21" s="27" t="s">
        <v>58</v>
      </c>
      <c r="B21" s="27" t="s">
        <v>59</v>
      </c>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ht="12.75" customHeight="1">
      <c r="A22" s="27" t="s">
        <v>58</v>
      </c>
      <c r="B22" s="27" t="s">
        <v>109</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ht="12.75" customHeight="1">
      <c r="A23" s="27" t="s">
        <v>111</v>
      </c>
      <c r="B23" s="27" t="s">
        <v>111</v>
      </c>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row>
    <row r="24" ht="12.75" customHeight="1">
      <c r="A24" s="27" t="s">
        <v>62</v>
      </c>
      <c r="B24" s="27" t="s">
        <v>113</v>
      </c>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row>
    <row r="25" ht="12.75" customHeight="1">
      <c r="A25" s="27" t="s">
        <v>26</v>
      </c>
      <c r="B25" s="27" t="s">
        <v>134</v>
      </c>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row>
    <row r="26" ht="12.75" customHeight="1">
      <c r="A26" s="27" t="s">
        <v>23</v>
      </c>
      <c r="B26" s="27" t="s">
        <v>115</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row>
    <row r="27" ht="12.75" customHeight="1">
      <c r="A27" s="27" t="s">
        <v>77</v>
      </c>
      <c r="B27" s="27" t="s">
        <v>118</v>
      </c>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row>
    <row r="28" ht="12.75" customHeight="1">
      <c r="A28" s="27" t="s">
        <v>120</v>
      </c>
      <c r="B28" s="27" t="s">
        <v>121</v>
      </c>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row>
    <row r="29" ht="12.75" customHeight="1">
      <c r="A29" s="27" t="s">
        <v>58</v>
      </c>
      <c r="B29" s="27" t="s">
        <v>124</v>
      </c>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row>
    <row r="30" ht="12.75" customHeight="1">
      <c r="A30" s="27" t="s">
        <v>58</v>
      </c>
      <c r="B30" s="27" t="s">
        <v>140</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row>
    <row r="31" ht="12.75" customHeight="1">
      <c r="A31" s="27" t="s">
        <v>58</v>
      </c>
      <c r="B31" s="27" t="s">
        <v>70</v>
      </c>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row>
    <row r="32" ht="12.75" customHeight="1">
      <c r="A32" s="27" t="s">
        <v>35</v>
      </c>
      <c r="B32" s="27" t="s">
        <v>39</v>
      </c>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row>
    <row r="33" ht="12.75" customHeight="1">
      <c r="A33" s="27" t="s">
        <v>23</v>
      </c>
      <c r="B33" s="27" t="s">
        <v>24</v>
      </c>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row>
    <row r="34" ht="12.75" customHeight="1">
      <c r="A34" s="27" t="s">
        <v>35</v>
      </c>
      <c r="B34" s="27" t="s">
        <v>49</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row>
    <row r="35" ht="12.75" customHeight="1">
      <c r="A35" s="27" t="s">
        <v>35</v>
      </c>
      <c r="B35" s="27" t="s">
        <v>52</v>
      </c>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row>
    <row r="36" ht="12.75" customHeight="1">
      <c r="A36" s="27" t="s">
        <v>35</v>
      </c>
      <c r="B36" s="27" t="s">
        <v>36</v>
      </c>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row>
    <row r="37" ht="12.75" customHeight="1">
      <c r="A37" s="27" t="s">
        <v>35</v>
      </c>
      <c r="B37" s="27" t="s">
        <v>44</v>
      </c>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row>
    <row r="38" ht="12.75" customHeight="1">
      <c r="A38" s="27" t="s">
        <v>77</v>
      </c>
      <c r="B38" s="27" t="s">
        <v>127</v>
      </c>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row>
    <row r="39" ht="12.75" customHeight="1">
      <c r="A39" s="27" t="s">
        <v>62</v>
      </c>
      <c r="B39" s="27" t="s">
        <v>150</v>
      </c>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row>
    <row r="40" ht="12.75" customHeight="1">
      <c r="A40" s="27" t="s">
        <v>77</v>
      </c>
      <c r="B40" s="27" t="s">
        <v>129</v>
      </c>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row>
    <row r="41" ht="12.75" customHeight="1">
      <c r="A41" s="27" t="s">
        <v>131</v>
      </c>
      <c r="B41" s="27" t="s">
        <v>132</v>
      </c>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row>
    <row r="42" ht="12.75" customHeight="1">
      <c r="A42" s="182" t="s">
        <v>26</v>
      </c>
      <c r="B42" s="182" t="s">
        <v>747</v>
      </c>
    </row>
    <row r="43" ht="12.75" customHeight="1">
      <c r="A43" s="182" t="s">
        <v>748</v>
      </c>
      <c r="B43" s="182" t="s">
        <v>748</v>
      </c>
    </row>
    <row r="44" ht="12.75" customHeight="1">
      <c r="A44" s="182" t="s">
        <v>159</v>
      </c>
      <c r="B44" s="182" t="s">
        <v>455</v>
      </c>
    </row>
    <row r="45" ht="12.75" customHeight="1">
      <c r="A45" s="182" t="s">
        <v>159</v>
      </c>
      <c r="B45" s="182" t="s">
        <v>161</v>
      </c>
    </row>
    <row r="46" ht="12.75" customHeight="1">
      <c r="A46" s="182" t="s">
        <v>102</v>
      </c>
      <c r="B46" s="182" t="s">
        <v>749</v>
      </c>
    </row>
    <row r="47" ht="12.75" customHeight="1">
      <c r="A47" s="182" t="s">
        <v>102</v>
      </c>
      <c r="B47" s="182" t="s">
        <v>750</v>
      </c>
    </row>
    <row r="48" ht="12.75" customHeight="1">
      <c r="A48" s="182" t="s">
        <v>62</v>
      </c>
      <c r="B48" s="182" t="s">
        <v>751</v>
      </c>
    </row>
    <row r="49" ht="12.75" customHeight="1">
      <c r="A49" s="182" t="s">
        <v>62</v>
      </c>
      <c r="B49" s="182" t="s">
        <v>752</v>
      </c>
    </row>
    <row r="50" ht="12.75" customHeight="1">
      <c r="A50" s="182" t="s">
        <v>26</v>
      </c>
      <c r="B50" s="182" t="s">
        <v>753</v>
      </c>
    </row>
    <row r="51" ht="12.75" customHeight="1">
      <c r="A51" s="182" t="s">
        <v>26</v>
      </c>
      <c r="B51" s="182" t="s">
        <v>754</v>
      </c>
    </row>
    <row r="52" ht="12.75" customHeight="1">
      <c r="A52" s="182" t="s">
        <v>26</v>
      </c>
      <c r="B52" s="182" t="s">
        <v>755</v>
      </c>
    </row>
    <row r="53" ht="12.75" customHeight="1">
      <c r="A53" s="182" t="s">
        <v>26</v>
      </c>
      <c r="B53" s="182" t="s">
        <v>756</v>
      </c>
    </row>
    <row r="54" ht="12.75" customHeight="1">
      <c r="A54" s="182" t="s">
        <v>748</v>
      </c>
      <c r="B54" s="182" t="s">
        <v>157</v>
      </c>
    </row>
    <row r="55" ht="12.75" customHeight="1">
      <c r="A55" s="182" t="s">
        <v>31</v>
      </c>
      <c r="B55" s="182" t="s">
        <v>757</v>
      </c>
    </row>
    <row r="56" ht="12.75" customHeight="1">
      <c r="A56" s="182" t="s">
        <v>143</v>
      </c>
      <c r="B56" s="182" t="s">
        <v>758</v>
      </c>
    </row>
    <row r="57" ht="12.75" customHeight="1"/>
    <row r="58" ht="12.75" customHeight="1"/>
    <row r="59" ht="12.75" customHeight="1"/>
    <row r="60" ht="12.75" customHeight="1">
      <c r="A60" s="148">
        <v>1.0</v>
      </c>
      <c r="B60" s="183">
        <v>1.0</v>
      </c>
    </row>
    <row r="61" ht="12.75" customHeight="1">
      <c r="A61" s="184">
        <v>2.0</v>
      </c>
      <c r="B61" s="183">
        <v>1.0</v>
      </c>
    </row>
    <row r="62" ht="12.75" customHeight="1">
      <c r="A62" s="184">
        <v>3.0</v>
      </c>
      <c r="B62" s="183">
        <v>1.0</v>
      </c>
    </row>
    <row r="63" ht="12.75" customHeight="1">
      <c r="A63" s="184">
        <v>4.0</v>
      </c>
      <c r="B63" s="183">
        <v>1.0</v>
      </c>
    </row>
    <row r="64" ht="12.75" customHeight="1">
      <c r="A64" s="184">
        <v>4.0</v>
      </c>
      <c r="B64" s="183">
        <v>2.0</v>
      </c>
    </row>
    <row r="65" ht="12.75" customHeight="1">
      <c r="A65" s="184">
        <v>5.0</v>
      </c>
      <c r="B65" s="183">
        <v>1.0</v>
      </c>
    </row>
    <row r="66" ht="12.75" customHeight="1">
      <c r="A66" s="184">
        <v>6.0</v>
      </c>
      <c r="B66" s="183">
        <v>1.0</v>
      </c>
    </row>
    <row r="67" ht="12.75" customHeight="1">
      <c r="A67" s="184">
        <v>7.0</v>
      </c>
      <c r="B67" s="183">
        <v>1.0</v>
      </c>
    </row>
    <row r="68" ht="12.75" customHeight="1">
      <c r="A68" s="184">
        <v>8.0</v>
      </c>
      <c r="B68" s="183">
        <v>1.0</v>
      </c>
    </row>
    <row r="69" ht="12.75" customHeight="1">
      <c r="A69" s="184">
        <v>9.0</v>
      </c>
      <c r="B69" s="183">
        <v>1.0</v>
      </c>
    </row>
    <row r="70" ht="12.75" customHeight="1">
      <c r="A70" s="184">
        <v>10.0</v>
      </c>
      <c r="B70" s="183">
        <v>1.0</v>
      </c>
    </row>
    <row r="71" ht="12.75" customHeight="1">
      <c r="A71" s="184">
        <v>11.0</v>
      </c>
      <c r="B71" s="183">
        <v>1.0</v>
      </c>
    </row>
    <row r="72" ht="12.75" customHeight="1">
      <c r="A72" s="184">
        <v>12.0</v>
      </c>
      <c r="B72" s="183">
        <v>1.0</v>
      </c>
    </row>
    <row r="73" ht="12.75" customHeight="1">
      <c r="A73" s="184">
        <v>13.0</v>
      </c>
      <c r="B73" s="183">
        <v>1.0</v>
      </c>
    </row>
    <row r="74" ht="12.75" customHeight="1">
      <c r="A74" s="184">
        <v>14.0</v>
      </c>
      <c r="B74" s="183">
        <v>1.0</v>
      </c>
    </row>
    <row r="75" ht="12.75" customHeight="1">
      <c r="A75" s="184">
        <v>15.0</v>
      </c>
      <c r="B75" s="183">
        <v>1.0</v>
      </c>
    </row>
    <row r="76" ht="12.75" customHeight="1">
      <c r="A76" s="184">
        <v>16.0</v>
      </c>
      <c r="B76" s="183">
        <v>1.0</v>
      </c>
    </row>
    <row r="77" ht="12.75" customHeight="1">
      <c r="A77" s="184">
        <v>17.0</v>
      </c>
      <c r="B77" s="183">
        <v>1.0</v>
      </c>
    </row>
    <row r="78" ht="12.75" customHeight="1">
      <c r="A78" s="184">
        <v>18.0</v>
      </c>
      <c r="B78" s="183">
        <v>1.0</v>
      </c>
    </row>
    <row r="79" ht="12.75" customHeight="1">
      <c r="A79" s="184">
        <v>19.0</v>
      </c>
      <c r="B79" s="183">
        <v>1.0</v>
      </c>
    </row>
    <row r="80" ht="12.75" customHeight="1">
      <c r="A80" s="184">
        <v>20.0</v>
      </c>
      <c r="B80" s="183">
        <v>1.0</v>
      </c>
    </row>
    <row r="81" ht="12.75" customHeight="1">
      <c r="A81" s="184">
        <v>21.0</v>
      </c>
      <c r="B81" s="183">
        <v>1.0</v>
      </c>
    </row>
    <row r="82" ht="12.75" customHeight="1">
      <c r="A82" s="184">
        <v>22.0</v>
      </c>
      <c r="B82" s="183">
        <v>1.0</v>
      </c>
    </row>
    <row r="83" ht="12.75" customHeight="1">
      <c r="A83" s="184">
        <v>23.0</v>
      </c>
      <c r="B83" s="183">
        <v>1.0</v>
      </c>
    </row>
    <row r="84" ht="12.75" customHeight="1">
      <c r="A84" s="184">
        <v>24.0</v>
      </c>
      <c r="B84" s="183">
        <v>1.0</v>
      </c>
    </row>
    <row r="85" ht="12.75" customHeight="1">
      <c r="A85" s="184">
        <v>25.0</v>
      </c>
      <c r="B85" s="183">
        <v>1.0</v>
      </c>
    </row>
    <row r="86" ht="12.75" customHeight="1">
      <c r="A86" s="184">
        <v>26.0</v>
      </c>
      <c r="B86" s="183">
        <v>1.0</v>
      </c>
    </row>
    <row r="87" ht="12.75" customHeight="1">
      <c r="A87" s="184">
        <v>27.0</v>
      </c>
      <c r="B87" s="183">
        <v>1.0</v>
      </c>
    </row>
    <row r="88" ht="12.75" customHeight="1">
      <c r="A88" s="184">
        <v>28.0</v>
      </c>
      <c r="B88" s="183">
        <v>1.0</v>
      </c>
    </row>
    <row r="89" ht="12.75" customHeight="1">
      <c r="A89" s="184">
        <v>29.0</v>
      </c>
      <c r="B89" s="183">
        <v>1.0</v>
      </c>
    </row>
    <row r="90" ht="12.75" customHeight="1">
      <c r="A90" s="184">
        <v>30.0</v>
      </c>
      <c r="B90" s="183">
        <v>1.0</v>
      </c>
    </row>
    <row r="91" ht="12.75" customHeight="1">
      <c r="A91" s="184">
        <v>31.0</v>
      </c>
      <c r="B91" s="183">
        <v>1.0</v>
      </c>
    </row>
    <row r="92" ht="12.75" customHeight="1">
      <c r="A92" s="184">
        <v>32.0</v>
      </c>
      <c r="B92" s="183">
        <v>1.0</v>
      </c>
    </row>
    <row r="93" ht="12.75" customHeight="1">
      <c r="A93" s="184">
        <v>33.0</v>
      </c>
      <c r="B93" s="183">
        <v>1.0</v>
      </c>
    </row>
    <row r="94" ht="12.75" customHeight="1">
      <c r="A94" s="184">
        <v>34.0</v>
      </c>
      <c r="B94" s="183">
        <v>1.0</v>
      </c>
    </row>
    <row r="95" ht="12.75" customHeight="1">
      <c r="A95" s="184">
        <v>35.0</v>
      </c>
      <c r="B95" s="183">
        <v>1.0</v>
      </c>
    </row>
    <row r="96" ht="12.75" customHeight="1">
      <c r="A96" s="184">
        <v>36.0</v>
      </c>
      <c r="B96" s="183">
        <v>1.0</v>
      </c>
    </row>
    <row r="97" ht="12.75" customHeight="1">
      <c r="A97" s="184">
        <v>37.0</v>
      </c>
      <c r="B97" s="183">
        <v>1.0</v>
      </c>
    </row>
    <row r="98" ht="12.75" customHeight="1">
      <c r="A98" s="184">
        <v>38.0</v>
      </c>
      <c r="B98" s="183">
        <v>1.0</v>
      </c>
    </row>
    <row r="99" ht="12.75" customHeight="1">
      <c r="A99" s="184">
        <v>39.0</v>
      </c>
      <c r="B99" s="183">
        <v>1.0</v>
      </c>
    </row>
    <row r="100" ht="12.75" customHeight="1">
      <c r="A100" s="184">
        <v>40.0</v>
      </c>
      <c r="B100" s="183">
        <v>1.0</v>
      </c>
    </row>
    <row r="101" ht="12.75" customHeight="1">
      <c r="A101" s="184">
        <v>41.0</v>
      </c>
      <c r="B101" s="183">
        <v>1.0</v>
      </c>
    </row>
    <row r="102" ht="12.75" customHeight="1">
      <c r="A102" s="184">
        <v>42.0</v>
      </c>
      <c r="B102" s="183">
        <v>1.0</v>
      </c>
    </row>
    <row r="103" ht="12.75" customHeight="1">
      <c r="A103" s="184">
        <v>43.0</v>
      </c>
      <c r="B103" s="183">
        <v>1.0</v>
      </c>
    </row>
    <row r="104" ht="12.75" customHeight="1">
      <c r="A104" s="184">
        <v>44.0</v>
      </c>
      <c r="B104" s="183">
        <v>1.0</v>
      </c>
    </row>
    <row r="105" ht="12.75" customHeight="1">
      <c r="A105" s="184">
        <v>45.0</v>
      </c>
      <c r="B105" s="183">
        <v>1.0</v>
      </c>
    </row>
    <row r="106" ht="12.75" customHeight="1">
      <c r="A106" s="184">
        <v>46.0</v>
      </c>
      <c r="B106" s="183">
        <v>1.0</v>
      </c>
    </row>
    <row r="107" ht="12.75" customHeight="1">
      <c r="A107" s="184">
        <v>47.0</v>
      </c>
      <c r="B107" s="183">
        <v>1.0</v>
      </c>
    </row>
    <row r="108" ht="12.75" customHeight="1">
      <c r="A108" s="184">
        <v>48.0</v>
      </c>
      <c r="B108" s="183">
        <v>1.0</v>
      </c>
    </row>
    <row r="109" ht="12.75" customHeight="1">
      <c r="A109" s="184">
        <v>48.0</v>
      </c>
      <c r="B109" s="183">
        <v>2.0</v>
      </c>
    </row>
    <row r="110" ht="12.75" customHeight="1">
      <c r="A110" s="184">
        <v>49.0</v>
      </c>
      <c r="B110" s="183">
        <v>1.0</v>
      </c>
    </row>
    <row r="111" ht="12.75" customHeight="1">
      <c r="A111" s="184">
        <v>50.0</v>
      </c>
      <c r="B111" s="183">
        <v>1.0</v>
      </c>
    </row>
    <row r="112" ht="12.75" customHeight="1">
      <c r="A112" s="184">
        <v>51.0</v>
      </c>
      <c r="B112" s="183">
        <v>1.0</v>
      </c>
    </row>
    <row r="113" ht="12.75" customHeight="1">
      <c r="A113" s="184">
        <v>52.0</v>
      </c>
      <c r="B113" s="183">
        <v>1.0</v>
      </c>
    </row>
    <row r="114" ht="12.75" customHeight="1">
      <c r="A114" s="184">
        <v>53.0</v>
      </c>
      <c r="B114" s="183">
        <v>1.0</v>
      </c>
    </row>
    <row r="115" ht="12.75" customHeight="1">
      <c r="A115" s="184">
        <v>54.0</v>
      </c>
      <c r="B115" s="183">
        <v>1.0</v>
      </c>
    </row>
    <row r="116" ht="12.75" customHeight="1">
      <c r="A116" s="184">
        <v>55.0</v>
      </c>
      <c r="B116" s="183">
        <v>1.0</v>
      </c>
    </row>
    <row r="117" ht="12.75" customHeight="1">
      <c r="A117" s="184">
        <v>55.0</v>
      </c>
      <c r="B117" s="183">
        <v>2.0</v>
      </c>
    </row>
    <row r="118" ht="12.75" customHeight="1">
      <c r="A118" s="184">
        <v>56.0</v>
      </c>
      <c r="B118" s="183">
        <v>1.0</v>
      </c>
    </row>
    <row r="119" ht="12.75" customHeight="1">
      <c r="A119" s="184">
        <v>56.0</v>
      </c>
      <c r="B119" s="183">
        <v>2.0</v>
      </c>
    </row>
    <row r="120" ht="12.75" customHeight="1">
      <c r="A120" s="184">
        <v>57.0</v>
      </c>
      <c r="B120" s="183">
        <v>1.0</v>
      </c>
    </row>
    <row r="121" ht="12.75" customHeight="1">
      <c r="A121" s="184">
        <v>58.0</v>
      </c>
      <c r="B121" s="183">
        <v>1.0</v>
      </c>
    </row>
    <row r="122" ht="12.75" customHeight="1">
      <c r="A122" s="184">
        <v>59.0</v>
      </c>
      <c r="B122" s="183">
        <v>1.0</v>
      </c>
    </row>
    <row r="123" ht="12.75" customHeight="1">
      <c r="A123" s="184">
        <v>60.0</v>
      </c>
      <c r="B123" s="183">
        <v>1.0</v>
      </c>
    </row>
    <row r="124" ht="12.75" customHeight="1">
      <c r="A124" s="184">
        <v>61.0</v>
      </c>
      <c r="B124" s="183">
        <v>1.0</v>
      </c>
    </row>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7.38"/>
    <col customWidth="1" min="2" max="2" width="12.75"/>
    <col customWidth="1" hidden="1" min="3" max="3" width="12.38"/>
    <col customWidth="1" hidden="1" min="4" max="6" width="11.38"/>
    <col customWidth="1" hidden="1" min="7" max="7" width="32.25"/>
    <col customWidth="1" min="8" max="8" width="14.0"/>
    <col customWidth="1" min="9" max="9" width="10.25"/>
    <col customWidth="1" hidden="1" min="10" max="10" width="13.13"/>
    <col customWidth="1" min="11" max="11" width="13.13"/>
    <col customWidth="1" min="12" max="12" width="10.63"/>
    <col customWidth="1" min="13" max="13" width="24.75"/>
    <col customWidth="1" min="14" max="14" width="11.38"/>
    <col customWidth="1" min="15" max="16" width="8.13"/>
    <col customWidth="1" min="17" max="17" width="2.13"/>
    <col customWidth="1" min="18" max="18" width="32.38"/>
    <col customWidth="1" min="19" max="19" width="11.38"/>
    <col customWidth="1" min="20" max="21" width="8.13"/>
  </cols>
  <sheetData>
    <row r="1" ht="12.75" customHeight="1">
      <c r="M1" s="185"/>
      <c r="N1" s="185"/>
      <c r="O1" s="185"/>
      <c r="P1" s="185"/>
      <c r="R1" s="186"/>
      <c r="S1" s="186"/>
      <c r="T1" s="185"/>
      <c r="U1" s="185"/>
    </row>
    <row r="2" ht="12.75" customHeight="1">
      <c r="M2" s="185"/>
      <c r="N2" s="185"/>
      <c r="O2" s="185"/>
      <c r="P2" s="185"/>
      <c r="S2" s="185"/>
      <c r="T2" s="185"/>
      <c r="U2" s="185"/>
    </row>
    <row r="3" ht="12.75" customHeight="1"/>
    <row r="4" ht="12.75" customHeight="1">
      <c r="M4" s="185"/>
      <c r="N4" s="185"/>
      <c r="O4" s="185"/>
    </row>
    <row r="5" ht="12.75" customHeight="1">
      <c r="M5" s="188"/>
      <c r="N5" s="185"/>
      <c r="O5" s="185"/>
    </row>
    <row r="6" ht="12.75" customHeight="1">
      <c r="M6" s="188"/>
      <c r="N6" s="185"/>
      <c r="O6" s="185"/>
    </row>
    <row r="7" ht="12.75" customHeight="1">
      <c r="M7" s="188"/>
      <c r="N7" s="185"/>
      <c r="O7" s="185"/>
    </row>
    <row r="8" ht="12.75" customHeight="1">
      <c r="M8" s="188"/>
      <c r="N8" s="185"/>
      <c r="O8" s="185"/>
    </row>
    <row r="9" ht="12.75" customHeight="1">
      <c r="M9" s="188"/>
      <c r="N9" s="185"/>
      <c r="O9" s="185"/>
    </row>
    <row r="10" ht="12.75" customHeight="1">
      <c r="M10" s="188"/>
      <c r="N10" s="185"/>
      <c r="O10" s="185"/>
    </row>
    <row r="11" ht="12.75" customHeight="1">
      <c r="M11" s="188"/>
      <c r="N11" s="185"/>
      <c r="O11" s="185"/>
    </row>
    <row r="12" ht="12.75" customHeight="1">
      <c r="M12" s="188"/>
      <c r="N12" s="185"/>
      <c r="O12" s="185"/>
    </row>
    <row r="13" ht="12.75" customHeight="1">
      <c r="M13" s="188"/>
      <c r="N13" s="185"/>
      <c r="O13" s="185"/>
    </row>
    <row r="14" ht="12.75" customHeight="1">
      <c r="M14" s="188"/>
      <c r="N14" s="185"/>
      <c r="O14" s="185"/>
    </row>
    <row r="15" ht="12.75" customHeight="1">
      <c r="M15" s="188"/>
      <c r="N15" s="185"/>
      <c r="O15" s="185"/>
    </row>
    <row r="16" ht="12.75" customHeight="1">
      <c r="M16" s="188"/>
      <c r="N16" s="185"/>
      <c r="O16" s="185"/>
    </row>
    <row r="17" ht="12.75" customHeight="1">
      <c r="M17" s="188"/>
      <c r="N17" s="185"/>
      <c r="O17" s="185"/>
    </row>
    <row r="18" ht="12.75" customHeight="1">
      <c r="M18" s="188"/>
      <c r="N18" s="185"/>
      <c r="O18" s="185"/>
    </row>
    <row r="19" ht="12.75" customHeight="1">
      <c r="M19" s="188"/>
      <c r="N19" s="185"/>
      <c r="O19" s="185"/>
    </row>
    <row r="20" ht="12.75" customHeight="1">
      <c r="M20" s="188"/>
      <c r="N20" s="185"/>
      <c r="O20" s="185"/>
    </row>
    <row r="21" ht="12.75" customHeight="1">
      <c r="M21" s="188"/>
      <c r="N21" s="185"/>
      <c r="O21" s="185"/>
    </row>
    <row r="22" ht="12.75" customHeight="1">
      <c r="M22" s="188"/>
      <c r="N22" s="185"/>
      <c r="O22" s="185"/>
    </row>
    <row r="23" ht="12.75" customHeight="1">
      <c r="M23" s="188"/>
      <c r="N23" s="185"/>
      <c r="O23" s="185"/>
    </row>
    <row r="24" ht="12.75" customHeight="1">
      <c r="M24" s="188"/>
      <c r="N24" s="185"/>
      <c r="O24" s="185"/>
    </row>
    <row r="25" ht="12.75" customHeight="1">
      <c r="M25" s="188"/>
      <c r="N25" s="185"/>
      <c r="O25" s="185"/>
    </row>
    <row r="26" ht="12.75" customHeight="1">
      <c r="M26" s="188"/>
      <c r="N26" s="185"/>
      <c r="O26" s="185"/>
    </row>
    <row r="27" ht="12.75" customHeight="1">
      <c r="M27" s="188"/>
      <c r="N27" s="185"/>
      <c r="O27" s="185"/>
    </row>
    <row r="28" ht="12.75" customHeight="1">
      <c r="M28" s="188"/>
      <c r="N28" s="185"/>
      <c r="O28" s="185"/>
    </row>
    <row r="29" ht="12.75" customHeight="1">
      <c r="M29" s="188"/>
      <c r="N29" s="185"/>
      <c r="O29" s="185"/>
    </row>
    <row r="30" ht="12.75" customHeight="1">
      <c r="M30" s="188"/>
      <c r="N30" s="185"/>
      <c r="O30" s="185"/>
    </row>
    <row r="31" ht="12.75" customHeight="1">
      <c r="M31" s="188"/>
      <c r="N31" s="185"/>
      <c r="O31" s="185"/>
    </row>
    <row r="32" ht="12.75" customHeight="1">
      <c r="M32" s="188"/>
      <c r="N32" s="185"/>
      <c r="O32" s="185"/>
    </row>
    <row r="33" ht="12.75" customHeight="1">
      <c r="M33" s="188"/>
      <c r="N33" s="185"/>
      <c r="O33" s="185"/>
    </row>
    <row r="34" ht="12.75" customHeight="1">
      <c r="M34" s="188"/>
      <c r="N34" s="185"/>
      <c r="O34" s="185"/>
    </row>
    <row r="35" ht="12.75" customHeight="1">
      <c r="M35" s="188"/>
      <c r="N35" s="185"/>
      <c r="O35" s="185"/>
    </row>
    <row r="36" ht="12.75" customHeight="1">
      <c r="M36" s="188"/>
      <c r="N36" s="185"/>
      <c r="O36" s="185"/>
    </row>
    <row r="37" ht="12.75" customHeight="1">
      <c r="M37" s="188"/>
      <c r="N37" s="185"/>
      <c r="O37" s="185"/>
    </row>
    <row r="38" ht="12.75" customHeight="1">
      <c r="M38" s="188"/>
      <c r="N38" s="185"/>
      <c r="O38" s="185"/>
    </row>
    <row r="39" ht="12.75" customHeight="1">
      <c r="M39" s="188"/>
      <c r="N39" s="185"/>
      <c r="O39" s="185"/>
    </row>
    <row r="40" ht="12.75" customHeight="1">
      <c r="M40" s="188"/>
      <c r="N40" s="185"/>
      <c r="O40" s="185"/>
    </row>
    <row r="41" ht="12.75" customHeight="1">
      <c r="M41" s="188"/>
      <c r="N41" s="185"/>
      <c r="O41" s="185"/>
    </row>
    <row r="42" ht="12.75" customHeight="1">
      <c r="M42" s="181"/>
      <c r="N42" s="185"/>
      <c r="O42" s="185"/>
    </row>
    <row r="43" ht="12.75" customHeight="1">
      <c r="M43" s="188"/>
      <c r="N43" s="185"/>
      <c r="O43" s="185"/>
    </row>
    <row r="44" ht="12.75" customHeight="1">
      <c r="M44" s="181"/>
      <c r="N44" s="185"/>
      <c r="O44" s="185"/>
      <c r="R44" s="189"/>
      <c r="S44" s="190"/>
      <c r="T44" s="189"/>
      <c r="U44" s="191"/>
    </row>
    <row r="45" ht="12.75" customHeight="1">
      <c r="M45" s="181"/>
      <c r="N45" s="185"/>
      <c r="O45" s="185"/>
      <c r="R45" s="189"/>
      <c r="S45" s="190"/>
      <c r="T45" s="189"/>
      <c r="U45" s="191"/>
    </row>
    <row r="46" ht="12.75" customHeight="1">
      <c r="M46" s="181"/>
      <c r="N46" s="185"/>
      <c r="O46" s="185"/>
      <c r="R46" s="189"/>
      <c r="S46" s="190"/>
      <c r="T46" s="189"/>
      <c r="U46" s="191"/>
    </row>
    <row r="47" ht="12.75" customHeight="1">
      <c r="M47" s="188"/>
      <c r="N47" s="185"/>
      <c r="O47" s="185"/>
      <c r="R47" s="189"/>
      <c r="S47" s="190"/>
      <c r="T47" s="189"/>
      <c r="U47" s="191"/>
    </row>
    <row r="48" ht="12.75" customHeight="1">
      <c r="M48" s="181"/>
      <c r="N48" s="185"/>
      <c r="O48" s="185"/>
      <c r="R48" s="189"/>
      <c r="S48" s="190"/>
      <c r="T48" s="189"/>
      <c r="U48" s="191"/>
    </row>
    <row r="49" ht="12.75" customHeight="1">
      <c r="M49" s="181"/>
      <c r="N49" s="185"/>
      <c r="O49" s="185"/>
      <c r="R49" s="189"/>
      <c r="S49" s="190"/>
      <c r="T49" s="189"/>
      <c r="U49" s="191"/>
    </row>
    <row r="50" ht="12.75" customHeight="1">
      <c r="M50" s="181"/>
      <c r="N50" s="185"/>
      <c r="O50" s="185"/>
      <c r="R50" s="189"/>
      <c r="S50" s="190"/>
      <c r="T50" s="189"/>
      <c r="U50" s="191"/>
    </row>
    <row r="51" ht="12.75" customHeight="1">
      <c r="M51" s="188"/>
      <c r="N51" s="185"/>
      <c r="O51" s="185"/>
      <c r="R51" s="189"/>
      <c r="S51" s="189"/>
      <c r="T51" s="189"/>
      <c r="U51" s="191"/>
    </row>
    <row r="52" ht="12.75" customHeight="1">
      <c r="M52" s="185"/>
      <c r="N52" s="185"/>
      <c r="O52" s="185"/>
      <c r="P52" s="185"/>
      <c r="R52" s="192"/>
      <c r="S52" s="193"/>
      <c r="T52" s="193"/>
      <c r="U52" s="194"/>
    </row>
    <row r="53" ht="12.75" customHeight="1">
      <c r="M53" s="185"/>
      <c r="N53" s="185"/>
      <c r="O53" s="185"/>
      <c r="P53" s="185"/>
      <c r="R53" s="189"/>
      <c r="S53" s="190"/>
      <c r="T53" s="189"/>
      <c r="U53" s="191"/>
    </row>
    <row r="54" ht="12.75" customHeight="1">
      <c r="M54" s="185"/>
      <c r="N54" s="185"/>
      <c r="O54" s="185"/>
      <c r="P54" s="185"/>
      <c r="R54" s="189"/>
      <c r="S54" s="190"/>
      <c r="T54" s="189"/>
      <c r="U54" s="191"/>
    </row>
    <row r="55" ht="12.75" customHeight="1">
      <c r="M55" s="185"/>
      <c r="N55" s="185"/>
      <c r="O55" s="185"/>
      <c r="P55" s="185"/>
      <c r="R55" s="189"/>
      <c r="S55" s="190"/>
      <c r="T55" s="189"/>
      <c r="U55" s="191"/>
    </row>
    <row r="56" ht="12.75" customHeight="1">
      <c r="M56" s="185"/>
      <c r="N56" s="185"/>
      <c r="O56" s="185"/>
      <c r="P56" s="185"/>
      <c r="R56" s="195"/>
      <c r="S56" s="196"/>
      <c r="T56" s="195"/>
      <c r="U56" s="186"/>
    </row>
    <row r="57" ht="12.75" customHeight="1">
      <c r="M57" s="185"/>
      <c r="N57" s="185"/>
      <c r="O57" s="185"/>
      <c r="P57" s="185"/>
      <c r="S57" s="185"/>
      <c r="T57" s="185"/>
      <c r="U57" s="185"/>
    </row>
    <row r="58" ht="12.75" customHeight="1">
      <c r="M58" s="185"/>
      <c r="N58" s="185"/>
      <c r="O58" s="185"/>
      <c r="P58" s="185"/>
      <c r="S58" s="185"/>
      <c r="T58" s="185"/>
      <c r="U58" s="185"/>
    </row>
    <row r="59" ht="12.75" customHeight="1">
      <c r="M59" s="185"/>
      <c r="N59" s="185"/>
      <c r="O59" s="185"/>
      <c r="P59" s="185"/>
      <c r="S59" s="185"/>
      <c r="T59" s="185"/>
      <c r="U59" s="185"/>
    </row>
    <row r="60" ht="12.75" customHeight="1">
      <c r="M60" s="185"/>
      <c r="N60" s="185"/>
      <c r="O60" s="185"/>
      <c r="P60" s="185"/>
      <c r="S60" s="185"/>
      <c r="T60" s="185"/>
      <c r="U60" s="185"/>
    </row>
    <row r="61" ht="12.75" customHeight="1">
      <c r="M61" s="185"/>
      <c r="N61" s="185"/>
      <c r="O61" s="185"/>
      <c r="P61" s="185"/>
      <c r="S61" s="185"/>
      <c r="T61" s="185"/>
      <c r="U61" s="185"/>
    </row>
    <row r="62" ht="12.75" customHeight="1">
      <c r="M62" s="185"/>
      <c r="N62" s="185"/>
      <c r="O62" s="185"/>
      <c r="P62" s="185"/>
      <c r="S62" s="185"/>
      <c r="T62" s="185"/>
      <c r="U62" s="185"/>
    </row>
    <row r="63" ht="12.75" customHeight="1">
      <c r="M63" s="185"/>
      <c r="N63" s="185"/>
      <c r="O63" s="185"/>
      <c r="P63" s="185"/>
      <c r="S63" s="185"/>
      <c r="T63" s="185"/>
      <c r="U63" s="185"/>
    </row>
    <row r="64" ht="12.75" customHeight="1">
      <c r="M64" s="185"/>
      <c r="N64" s="185"/>
      <c r="O64" s="185"/>
      <c r="P64" s="185"/>
      <c r="S64" s="185"/>
      <c r="T64" s="185"/>
      <c r="U64" s="185"/>
    </row>
    <row r="65" ht="12.75" customHeight="1">
      <c r="M65" s="185"/>
      <c r="N65" s="185"/>
      <c r="O65" s="185"/>
      <c r="P65" s="185"/>
      <c r="S65" s="185"/>
      <c r="T65" s="185"/>
      <c r="U65" s="185"/>
    </row>
    <row r="66" ht="12.75" customHeight="1">
      <c r="M66" s="185"/>
      <c r="N66" s="185"/>
      <c r="O66" s="185"/>
      <c r="P66" s="185"/>
      <c r="S66" s="185"/>
      <c r="T66" s="185"/>
      <c r="U66" s="185"/>
    </row>
    <row r="67" ht="12.75" customHeight="1">
      <c r="M67" s="185"/>
      <c r="N67" s="185"/>
      <c r="O67" s="185"/>
      <c r="P67" s="185"/>
      <c r="S67" s="185"/>
      <c r="T67" s="185"/>
      <c r="U67" s="185"/>
    </row>
    <row r="68" ht="12.75" customHeight="1">
      <c r="M68" s="185"/>
      <c r="N68" s="185"/>
      <c r="O68" s="185"/>
      <c r="P68" s="185"/>
      <c r="S68" s="185"/>
      <c r="T68" s="185"/>
      <c r="U68" s="185"/>
    </row>
    <row r="69" ht="12.75" customHeight="1">
      <c r="M69" s="185"/>
      <c r="N69" s="185"/>
      <c r="O69" s="185"/>
      <c r="P69" s="185"/>
      <c r="S69" s="185"/>
      <c r="T69" s="185"/>
      <c r="U69" s="185"/>
    </row>
    <row r="70" ht="12.75" customHeight="1">
      <c r="M70" s="185"/>
      <c r="N70" s="185"/>
      <c r="O70" s="185"/>
      <c r="P70" s="185"/>
      <c r="S70" s="185"/>
      <c r="T70" s="185"/>
      <c r="U70" s="185"/>
    </row>
    <row r="71" ht="12.75" customHeight="1">
      <c r="M71" s="185"/>
      <c r="N71" s="185"/>
      <c r="O71" s="185"/>
      <c r="P71" s="185"/>
      <c r="S71" s="185"/>
      <c r="T71" s="185"/>
      <c r="U71" s="185"/>
    </row>
    <row r="72" ht="12.75" customHeight="1">
      <c r="M72" s="185"/>
      <c r="N72" s="185"/>
      <c r="O72" s="185"/>
      <c r="P72" s="185"/>
      <c r="S72" s="185"/>
      <c r="T72" s="185"/>
      <c r="U72" s="185"/>
    </row>
    <row r="73" ht="12.75" customHeight="1">
      <c r="M73" s="185"/>
      <c r="N73" s="185"/>
      <c r="O73" s="185"/>
      <c r="P73" s="185"/>
      <c r="S73" s="185"/>
      <c r="T73" s="185"/>
      <c r="U73" s="185"/>
    </row>
    <row r="74" ht="12.75" customHeight="1">
      <c r="M74" s="185"/>
      <c r="N74" s="185"/>
      <c r="O74" s="185"/>
      <c r="P74" s="185"/>
      <c r="S74" s="185"/>
      <c r="T74" s="185"/>
      <c r="U74" s="185"/>
    </row>
    <row r="75" ht="12.75" customHeight="1">
      <c r="M75" s="185"/>
      <c r="N75" s="185"/>
      <c r="O75" s="185"/>
      <c r="P75" s="185"/>
      <c r="S75" s="185"/>
      <c r="T75" s="185"/>
      <c r="U75" s="185"/>
    </row>
    <row r="76" ht="12.75" customHeight="1">
      <c r="M76" s="185"/>
      <c r="N76" s="185"/>
      <c r="O76" s="185"/>
      <c r="P76" s="185"/>
      <c r="S76" s="185"/>
      <c r="T76" s="185"/>
      <c r="U76" s="185"/>
    </row>
    <row r="77" ht="12.75" customHeight="1">
      <c r="M77" s="185"/>
      <c r="N77" s="185"/>
      <c r="O77" s="185"/>
      <c r="P77" s="185"/>
      <c r="S77" s="185"/>
      <c r="T77" s="185"/>
      <c r="U77" s="185"/>
    </row>
    <row r="78" ht="12.75" customHeight="1">
      <c r="M78" s="185"/>
      <c r="N78" s="185"/>
      <c r="O78" s="185"/>
      <c r="P78" s="185"/>
      <c r="S78" s="185"/>
      <c r="T78" s="185"/>
      <c r="U78" s="185"/>
    </row>
    <row r="79" ht="12.75" customHeight="1">
      <c r="M79" s="185"/>
      <c r="N79" s="185"/>
      <c r="O79" s="185"/>
      <c r="P79" s="185"/>
      <c r="S79" s="185"/>
      <c r="T79" s="185"/>
      <c r="U79" s="185"/>
    </row>
    <row r="80" ht="12.75" customHeight="1">
      <c r="M80" s="185"/>
      <c r="N80" s="185"/>
      <c r="O80" s="185"/>
      <c r="P80" s="185"/>
      <c r="S80" s="185"/>
      <c r="T80" s="185"/>
      <c r="U80" s="185"/>
    </row>
    <row r="81" ht="12.75" customHeight="1">
      <c r="M81" s="185"/>
      <c r="N81" s="185"/>
      <c r="O81" s="185"/>
      <c r="P81" s="185"/>
      <c r="S81" s="185"/>
      <c r="T81" s="185"/>
      <c r="U81" s="185"/>
    </row>
    <row r="82" ht="12.75" customHeight="1">
      <c r="M82" s="185"/>
      <c r="N82" s="185"/>
      <c r="O82" s="185"/>
      <c r="P82" s="185"/>
      <c r="S82" s="185"/>
      <c r="T82" s="185"/>
      <c r="U82" s="185"/>
    </row>
    <row r="83" ht="12.75" customHeight="1">
      <c r="M83" s="185"/>
      <c r="N83" s="185"/>
      <c r="O83" s="185"/>
      <c r="P83" s="185"/>
      <c r="S83" s="185"/>
      <c r="T83" s="185"/>
      <c r="U83" s="185"/>
    </row>
    <row r="84" ht="12.75" customHeight="1">
      <c r="M84" s="185"/>
      <c r="N84" s="185"/>
      <c r="O84" s="185"/>
      <c r="P84" s="185"/>
      <c r="S84" s="185"/>
      <c r="T84" s="185"/>
      <c r="U84" s="185"/>
    </row>
    <row r="85" ht="12.75" customHeight="1">
      <c r="M85" s="185"/>
      <c r="N85" s="185"/>
      <c r="O85" s="185"/>
      <c r="P85" s="185"/>
      <c r="S85" s="185"/>
      <c r="T85" s="185"/>
      <c r="U85" s="185"/>
    </row>
    <row r="86" ht="12.75" customHeight="1">
      <c r="M86" s="185"/>
      <c r="N86" s="185"/>
      <c r="O86" s="185"/>
      <c r="P86" s="185"/>
      <c r="S86" s="185"/>
      <c r="T86" s="185"/>
      <c r="U86" s="185"/>
    </row>
    <row r="87" ht="12.75" customHeight="1">
      <c r="M87" s="185"/>
      <c r="N87" s="185"/>
      <c r="O87" s="185"/>
      <c r="P87" s="185"/>
      <c r="S87" s="185"/>
      <c r="T87" s="185"/>
      <c r="U87" s="185"/>
    </row>
    <row r="88" ht="12.75" customHeight="1">
      <c r="M88" s="185"/>
      <c r="N88" s="185"/>
      <c r="O88" s="185"/>
      <c r="P88" s="185"/>
      <c r="S88" s="185"/>
      <c r="T88" s="185"/>
      <c r="U88" s="185"/>
    </row>
    <row r="89" ht="12.75" customHeight="1">
      <c r="M89" s="185"/>
      <c r="N89" s="185"/>
      <c r="O89" s="185"/>
      <c r="P89" s="185"/>
      <c r="S89" s="185"/>
      <c r="T89" s="185"/>
      <c r="U89" s="185"/>
    </row>
    <row r="90" ht="12.75" customHeight="1">
      <c r="M90" s="185"/>
      <c r="N90" s="185"/>
      <c r="O90" s="185"/>
      <c r="P90" s="185"/>
      <c r="S90" s="185"/>
      <c r="T90" s="185"/>
      <c r="U90" s="185"/>
    </row>
    <row r="91" ht="12.75" customHeight="1">
      <c r="M91" s="185"/>
      <c r="N91" s="185"/>
      <c r="O91" s="185"/>
      <c r="P91" s="185"/>
      <c r="S91" s="185"/>
      <c r="T91" s="185"/>
      <c r="U91" s="185"/>
    </row>
    <row r="92" ht="12.75" customHeight="1">
      <c r="M92" s="185"/>
      <c r="N92" s="185"/>
      <c r="O92" s="185"/>
      <c r="P92" s="185"/>
      <c r="S92" s="185"/>
      <c r="T92" s="185"/>
      <c r="U92" s="185"/>
    </row>
    <row r="93" ht="12.75" customHeight="1">
      <c r="M93" s="185"/>
      <c r="N93" s="185"/>
      <c r="O93" s="185"/>
      <c r="P93" s="185"/>
      <c r="S93" s="185"/>
      <c r="T93" s="185"/>
      <c r="U93" s="185"/>
    </row>
    <row r="94" ht="12.75" customHeight="1">
      <c r="M94" s="185"/>
      <c r="N94" s="185"/>
      <c r="O94" s="185"/>
      <c r="P94" s="185"/>
      <c r="S94" s="185"/>
      <c r="T94" s="185"/>
      <c r="U94" s="185"/>
    </row>
    <row r="95" ht="12.75" customHeight="1">
      <c r="M95" s="185"/>
      <c r="N95" s="185"/>
      <c r="O95" s="185"/>
      <c r="P95" s="185"/>
      <c r="S95" s="185"/>
      <c r="T95" s="185"/>
      <c r="U95" s="185"/>
    </row>
    <row r="96" ht="12.75" customHeight="1">
      <c r="M96" s="185"/>
      <c r="N96" s="185"/>
      <c r="O96" s="185"/>
      <c r="P96" s="185"/>
      <c r="S96" s="185"/>
      <c r="T96" s="185"/>
      <c r="U96" s="185"/>
    </row>
    <row r="97" ht="12.75" customHeight="1">
      <c r="M97" s="185"/>
      <c r="N97" s="185"/>
      <c r="O97" s="185"/>
      <c r="P97" s="185"/>
      <c r="S97" s="185"/>
      <c r="T97" s="185"/>
      <c r="U97" s="185"/>
    </row>
    <row r="98" ht="12.75" customHeight="1">
      <c r="M98" s="185"/>
      <c r="N98" s="185"/>
      <c r="O98" s="185"/>
      <c r="P98" s="185"/>
      <c r="S98" s="185"/>
      <c r="T98" s="185"/>
      <c r="U98" s="185"/>
    </row>
    <row r="99" ht="12.75" customHeight="1">
      <c r="M99" s="185"/>
      <c r="N99" s="185"/>
      <c r="O99" s="185"/>
      <c r="P99" s="185"/>
      <c r="S99" s="185"/>
      <c r="T99" s="185"/>
      <c r="U99" s="185"/>
    </row>
    <row r="100" ht="12.75" customHeight="1">
      <c r="M100" s="185"/>
      <c r="N100" s="185"/>
      <c r="O100" s="185"/>
      <c r="P100" s="185"/>
      <c r="S100" s="185"/>
      <c r="T100" s="185"/>
      <c r="U100" s="185"/>
    </row>
    <row r="101" ht="12.75" customHeight="1">
      <c r="M101" s="185"/>
      <c r="N101" s="185"/>
      <c r="O101" s="185"/>
      <c r="P101" s="185"/>
      <c r="S101" s="185"/>
      <c r="T101" s="185"/>
      <c r="U101" s="185"/>
    </row>
    <row r="102" ht="12.75" customHeight="1">
      <c r="M102" s="185"/>
      <c r="N102" s="185"/>
      <c r="O102" s="185"/>
      <c r="P102" s="185"/>
      <c r="S102" s="185"/>
      <c r="T102" s="185"/>
      <c r="U102" s="185"/>
    </row>
    <row r="103" ht="12.75" customHeight="1">
      <c r="M103" s="185"/>
      <c r="N103" s="185"/>
      <c r="O103" s="185"/>
      <c r="P103" s="185"/>
      <c r="S103" s="185"/>
      <c r="T103" s="185"/>
      <c r="U103" s="185"/>
    </row>
    <row r="104" ht="12.75" customHeight="1">
      <c r="M104" s="185"/>
      <c r="N104" s="185"/>
      <c r="O104" s="185"/>
      <c r="P104" s="185"/>
      <c r="S104" s="185"/>
      <c r="T104" s="185"/>
      <c r="U104" s="185"/>
    </row>
    <row r="105" ht="12.75" customHeight="1">
      <c r="M105" s="185"/>
      <c r="N105" s="185"/>
      <c r="O105" s="185"/>
      <c r="P105" s="185"/>
      <c r="S105" s="185"/>
      <c r="T105" s="185"/>
      <c r="U105" s="185"/>
    </row>
    <row r="106" ht="12.75" customHeight="1">
      <c r="M106" s="185"/>
      <c r="N106" s="185"/>
      <c r="O106" s="185"/>
      <c r="P106" s="185"/>
      <c r="S106" s="185"/>
      <c r="T106" s="185"/>
      <c r="U106" s="185"/>
    </row>
    <row r="107" ht="12.75" customHeight="1">
      <c r="M107" s="185"/>
      <c r="N107" s="185"/>
      <c r="O107" s="185"/>
      <c r="P107" s="185"/>
      <c r="S107" s="185"/>
      <c r="T107" s="185"/>
      <c r="U107" s="185"/>
    </row>
    <row r="108" ht="12.75" customHeight="1">
      <c r="M108" s="185"/>
      <c r="N108" s="185"/>
      <c r="O108" s="185"/>
      <c r="P108" s="185"/>
      <c r="S108" s="185"/>
      <c r="T108" s="185"/>
      <c r="U108" s="185"/>
    </row>
    <row r="109" ht="12.75" customHeight="1">
      <c r="M109" s="185"/>
      <c r="N109" s="185"/>
      <c r="O109" s="185"/>
      <c r="P109" s="185"/>
      <c r="S109" s="185"/>
      <c r="T109" s="185"/>
      <c r="U109" s="185"/>
    </row>
    <row r="110" ht="12.75" customHeight="1">
      <c r="M110" s="185"/>
      <c r="N110" s="185"/>
      <c r="O110" s="185"/>
      <c r="P110" s="185"/>
      <c r="S110" s="185"/>
      <c r="T110" s="185"/>
      <c r="U110" s="185"/>
    </row>
    <row r="111" ht="12.75" customHeight="1">
      <c r="M111" s="185"/>
      <c r="N111" s="185"/>
      <c r="O111" s="185"/>
      <c r="P111" s="185"/>
      <c r="S111" s="185"/>
      <c r="T111" s="185"/>
      <c r="U111" s="185"/>
    </row>
    <row r="112" ht="12.75" customHeight="1">
      <c r="M112" s="185"/>
      <c r="N112" s="185"/>
      <c r="O112" s="185"/>
      <c r="P112" s="185"/>
      <c r="S112" s="185"/>
      <c r="T112" s="185"/>
      <c r="U112" s="185"/>
    </row>
    <row r="113" ht="12.75" customHeight="1">
      <c r="M113" s="185"/>
      <c r="N113" s="185"/>
      <c r="O113" s="185"/>
      <c r="P113" s="185"/>
      <c r="S113" s="185"/>
      <c r="T113" s="185"/>
      <c r="U113" s="185"/>
    </row>
    <row r="114" ht="12.75" customHeight="1">
      <c r="M114" s="185"/>
      <c r="N114" s="185"/>
      <c r="O114" s="185"/>
      <c r="P114" s="185"/>
      <c r="S114" s="185"/>
      <c r="T114" s="185"/>
      <c r="U114" s="185"/>
    </row>
    <row r="115" ht="12.75" customHeight="1">
      <c r="M115" s="185"/>
      <c r="N115" s="185"/>
      <c r="O115" s="185"/>
      <c r="P115" s="185"/>
      <c r="S115" s="185"/>
      <c r="T115" s="185"/>
      <c r="U115" s="185"/>
    </row>
    <row r="116" ht="12.75" customHeight="1">
      <c r="M116" s="185"/>
      <c r="N116" s="185"/>
      <c r="O116" s="185"/>
      <c r="P116" s="185"/>
      <c r="S116" s="185"/>
      <c r="T116" s="185"/>
      <c r="U116" s="185"/>
    </row>
    <row r="117" ht="12.75" customHeight="1">
      <c r="M117" s="185"/>
      <c r="N117" s="185"/>
      <c r="O117" s="185"/>
      <c r="P117" s="185"/>
      <c r="S117" s="185"/>
      <c r="T117" s="185"/>
      <c r="U117" s="185"/>
    </row>
    <row r="118" ht="12.75" customHeight="1">
      <c r="M118" s="185"/>
      <c r="N118" s="185"/>
      <c r="O118" s="185"/>
      <c r="P118" s="185"/>
      <c r="S118" s="185"/>
      <c r="T118" s="185"/>
      <c r="U118" s="185"/>
    </row>
    <row r="119" ht="12.75" customHeight="1">
      <c r="M119" s="185"/>
      <c r="N119" s="185"/>
      <c r="O119" s="185"/>
      <c r="P119" s="185"/>
      <c r="S119" s="185"/>
      <c r="T119" s="185"/>
      <c r="U119" s="185"/>
    </row>
    <row r="120" ht="12.75" customHeight="1">
      <c r="M120" s="185"/>
      <c r="N120" s="185"/>
      <c r="O120" s="185"/>
      <c r="P120" s="185"/>
      <c r="S120" s="185"/>
      <c r="T120" s="185"/>
      <c r="U120" s="185"/>
    </row>
    <row r="121" ht="12.75" customHeight="1">
      <c r="M121" s="185"/>
      <c r="N121" s="185"/>
      <c r="O121" s="185"/>
      <c r="P121" s="185"/>
      <c r="S121" s="185"/>
      <c r="T121" s="185"/>
      <c r="U121" s="185"/>
    </row>
    <row r="122" ht="12.75" customHeight="1">
      <c r="M122" s="185"/>
      <c r="N122" s="185"/>
      <c r="O122" s="185"/>
      <c r="P122" s="185"/>
      <c r="S122" s="185"/>
      <c r="T122" s="185"/>
      <c r="U122" s="185"/>
    </row>
    <row r="123" ht="12.75" customHeight="1">
      <c r="M123" s="185"/>
      <c r="N123" s="185"/>
      <c r="O123" s="185"/>
      <c r="P123" s="185"/>
      <c r="S123" s="185"/>
      <c r="T123" s="185"/>
      <c r="U123" s="185"/>
    </row>
    <row r="124" ht="12.75" customHeight="1">
      <c r="M124" s="185"/>
      <c r="N124" s="185"/>
      <c r="O124" s="185"/>
      <c r="P124" s="185"/>
      <c r="S124" s="185"/>
      <c r="T124" s="185"/>
      <c r="U124" s="185"/>
    </row>
    <row r="125" ht="12.75" customHeight="1">
      <c r="M125" s="185"/>
      <c r="N125" s="185"/>
      <c r="O125" s="185"/>
      <c r="P125" s="185"/>
      <c r="S125" s="185"/>
      <c r="T125" s="185"/>
      <c r="U125" s="185"/>
    </row>
    <row r="126" ht="12.75" customHeight="1">
      <c r="M126" s="185"/>
      <c r="N126" s="185"/>
      <c r="O126" s="185"/>
      <c r="P126" s="185"/>
      <c r="S126" s="185"/>
      <c r="T126" s="185"/>
      <c r="U126" s="185"/>
    </row>
    <row r="127" ht="12.75" customHeight="1">
      <c r="M127" s="185"/>
      <c r="N127" s="185"/>
      <c r="O127" s="185"/>
      <c r="P127" s="185"/>
      <c r="S127" s="185"/>
      <c r="T127" s="185"/>
      <c r="U127" s="185"/>
    </row>
    <row r="128" ht="12.75" customHeight="1">
      <c r="M128" s="185"/>
      <c r="N128" s="185"/>
      <c r="O128" s="185"/>
      <c r="P128" s="185"/>
      <c r="S128" s="185"/>
      <c r="T128" s="185"/>
      <c r="U128" s="185"/>
    </row>
    <row r="129" ht="12.75" customHeight="1">
      <c r="M129" s="185"/>
      <c r="N129" s="185"/>
      <c r="O129" s="185"/>
      <c r="P129" s="185"/>
      <c r="S129" s="185"/>
      <c r="T129" s="185"/>
      <c r="U129" s="185"/>
    </row>
    <row r="130" ht="12.75" customHeight="1">
      <c r="M130" s="185"/>
      <c r="N130" s="185"/>
      <c r="O130" s="185"/>
      <c r="P130" s="185"/>
      <c r="S130" s="185"/>
      <c r="T130" s="185"/>
      <c r="U130" s="185"/>
    </row>
    <row r="131" ht="12.75" customHeight="1">
      <c r="M131" s="185"/>
      <c r="N131" s="185"/>
      <c r="O131" s="185"/>
      <c r="P131" s="185"/>
      <c r="S131" s="185"/>
      <c r="T131" s="185"/>
      <c r="U131" s="185"/>
    </row>
    <row r="132" ht="12.75" customHeight="1">
      <c r="M132" s="185"/>
      <c r="N132" s="185"/>
      <c r="O132" s="185"/>
      <c r="P132" s="185"/>
      <c r="S132" s="185"/>
      <c r="T132" s="185"/>
      <c r="U132" s="185"/>
    </row>
    <row r="133" ht="12.75" customHeight="1">
      <c r="M133" s="185"/>
      <c r="N133" s="185"/>
      <c r="O133" s="185"/>
      <c r="P133" s="185"/>
      <c r="S133" s="185"/>
      <c r="T133" s="185"/>
      <c r="U133" s="185"/>
    </row>
    <row r="134" ht="12.75" customHeight="1">
      <c r="M134" s="185"/>
      <c r="N134" s="185"/>
      <c r="O134" s="185"/>
      <c r="P134" s="185"/>
      <c r="S134" s="185"/>
      <c r="T134" s="185"/>
      <c r="U134" s="185"/>
    </row>
    <row r="135" ht="12.75" customHeight="1">
      <c r="M135" s="185"/>
      <c r="N135" s="185"/>
      <c r="O135" s="185"/>
      <c r="P135" s="185"/>
      <c r="S135" s="185"/>
      <c r="T135" s="185"/>
      <c r="U135" s="185"/>
    </row>
    <row r="136" ht="12.75" customHeight="1">
      <c r="M136" s="185"/>
      <c r="N136" s="185"/>
      <c r="O136" s="185"/>
      <c r="P136" s="185"/>
      <c r="S136" s="185"/>
      <c r="T136" s="185"/>
      <c r="U136" s="185"/>
    </row>
    <row r="137" ht="12.75" customHeight="1">
      <c r="M137" s="185"/>
      <c r="N137" s="185"/>
      <c r="O137" s="185"/>
      <c r="P137" s="185"/>
      <c r="S137" s="185"/>
      <c r="T137" s="185"/>
      <c r="U137" s="185"/>
    </row>
    <row r="138" ht="12.75" customHeight="1">
      <c r="M138" s="185"/>
      <c r="N138" s="185"/>
      <c r="O138" s="185"/>
      <c r="P138" s="185"/>
      <c r="S138" s="185"/>
      <c r="T138" s="185"/>
      <c r="U138" s="185"/>
    </row>
    <row r="139" ht="12.75" customHeight="1">
      <c r="M139" s="185"/>
      <c r="N139" s="185"/>
      <c r="O139" s="185"/>
      <c r="P139" s="185"/>
      <c r="S139" s="185"/>
      <c r="T139" s="185"/>
      <c r="U139" s="185"/>
    </row>
    <row r="140" ht="12.75" customHeight="1">
      <c r="M140" s="185"/>
      <c r="N140" s="185"/>
      <c r="O140" s="185"/>
      <c r="P140" s="185"/>
      <c r="S140" s="185"/>
      <c r="T140" s="185"/>
      <c r="U140" s="185"/>
    </row>
    <row r="141" ht="12.75" customHeight="1">
      <c r="M141" s="185"/>
      <c r="N141" s="185"/>
      <c r="O141" s="185"/>
      <c r="P141" s="185"/>
      <c r="S141" s="185"/>
      <c r="T141" s="185"/>
      <c r="U141" s="185"/>
    </row>
    <row r="142" ht="12.75" customHeight="1">
      <c r="M142" s="185"/>
      <c r="N142" s="185"/>
      <c r="O142" s="185"/>
      <c r="P142" s="185"/>
      <c r="S142" s="185"/>
      <c r="T142" s="185"/>
      <c r="U142" s="185"/>
    </row>
    <row r="143" ht="12.75" customHeight="1">
      <c r="M143" s="185"/>
      <c r="N143" s="185"/>
      <c r="O143" s="185"/>
      <c r="P143" s="185"/>
      <c r="S143" s="185"/>
      <c r="T143" s="185"/>
      <c r="U143" s="185"/>
    </row>
    <row r="144" ht="12.75" customHeight="1">
      <c r="M144" s="185"/>
      <c r="N144" s="185"/>
      <c r="O144" s="185"/>
      <c r="P144" s="185"/>
      <c r="S144" s="185"/>
      <c r="T144" s="185"/>
      <c r="U144" s="185"/>
    </row>
    <row r="145" ht="12.75" customHeight="1">
      <c r="M145" s="185"/>
      <c r="N145" s="185"/>
      <c r="O145" s="185"/>
      <c r="P145" s="185"/>
      <c r="S145" s="185"/>
      <c r="T145" s="185"/>
      <c r="U145" s="185"/>
    </row>
    <row r="146" ht="12.75" customHeight="1">
      <c r="M146" s="185"/>
      <c r="N146" s="185"/>
      <c r="O146" s="185"/>
      <c r="P146" s="185"/>
      <c r="S146" s="185"/>
      <c r="T146" s="185"/>
      <c r="U146" s="185"/>
    </row>
    <row r="147" ht="12.75" customHeight="1">
      <c r="M147" s="185"/>
      <c r="N147" s="185"/>
      <c r="O147" s="185"/>
      <c r="P147" s="185"/>
      <c r="S147" s="185"/>
      <c r="T147" s="185"/>
      <c r="U147" s="185"/>
    </row>
    <row r="148" ht="12.75" customHeight="1">
      <c r="M148" s="185"/>
      <c r="N148" s="185"/>
      <c r="O148" s="185"/>
      <c r="P148" s="185"/>
      <c r="S148" s="185"/>
      <c r="T148" s="185"/>
      <c r="U148" s="185"/>
    </row>
    <row r="149" ht="12.75" customHeight="1">
      <c r="M149" s="185"/>
      <c r="N149" s="185"/>
      <c r="O149" s="185"/>
      <c r="P149" s="185"/>
      <c r="S149" s="185"/>
      <c r="T149" s="185"/>
      <c r="U149" s="185"/>
    </row>
    <row r="150" ht="12.75" customHeight="1">
      <c r="M150" s="185"/>
      <c r="N150" s="185"/>
      <c r="O150" s="185"/>
      <c r="P150" s="185"/>
      <c r="S150" s="185"/>
      <c r="T150" s="185"/>
      <c r="U150" s="185"/>
    </row>
    <row r="151" ht="12.75" customHeight="1">
      <c r="M151" s="185"/>
      <c r="N151" s="185"/>
      <c r="O151" s="185"/>
      <c r="P151" s="185"/>
      <c r="S151" s="185"/>
      <c r="T151" s="185"/>
      <c r="U151" s="185"/>
    </row>
    <row r="152" ht="12.75" customHeight="1">
      <c r="M152" s="185"/>
      <c r="N152" s="185"/>
      <c r="O152" s="185"/>
      <c r="P152" s="185"/>
      <c r="S152" s="185"/>
      <c r="T152" s="185"/>
      <c r="U152" s="185"/>
    </row>
    <row r="153" ht="12.75" customHeight="1">
      <c r="M153" s="185"/>
      <c r="N153" s="185"/>
      <c r="O153" s="185"/>
      <c r="P153" s="185"/>
      <c r="S153" s="185"/>
      <c r="T153" s="185"/>
      <c r="U153" s="185"/>
    </row>
    <row r="154" ht="12.75" customHeight="1">
      <c r="M154" s="185"/>
      <c r="N154" s="185"/>
      <c r="O154" s="185"/>
      <c r="P154" s="185"/>
      <c r="S154" s="185"/>
      <c r="T154" s="185"/>
      <c r="U154" s="185"/>
    </row>
    <row r="155" ht="12.75" customHeight="1">
      <c r="M155" s="185"/>
      <c r="N155" s="185"/>
      <c r="O155" s="185"/>
      <c r="P155" s="185"/>
      <c r="S155" s="185"/>
      <c r="T155" s="185"/>
      <c r="U155" s="185"/>
    </row>
    <row r="156" ht="12.75" customHeight="1">
      <c r="M156" s="185"/>
      <c r="N156" s="185"/>
      <c r="O156" s="185"/>
      <c r="P156" s="185"/>
      <c r="S156" s="185"/>
      <c r="T156" s="185"/>
      <c r="U156" s="185"/>
    </row>
    <row r="157" ht="12.75" customHeight="1">
      <c r="M157" s="185"/>
      <c r="N157" s="185"/>
      <c r="O157" s="185"/>
      <c r="P157" s="185"/>
      <c r="S157" s="185"/>
      <c r="T157" s="185"/>
      <c r="U157" s="185"/>
    </row>
    <row r="158" ht="12.75" customHeight="1">
      <c r="M158" s="185"/>
      <c r="N158" s="185"/>
      <c r="O158" s="185"/>
      <c r="P158" s="185"/>
      <c r="S158" s="185"/>
      <c r="T158" s="185"/>
      <c r="U158" s="185"/>
    </row>
    <row r="159" ht="12.75" customHeight="1">
      <c r="M159" s="185"/>
      <c r="N159" s="185"/>
      <c r="O159" s="185"/>
      <c r="P159" s="185"/>
      <c r="S159" s="185"/>
      <c r="T159" s="185"/>
      <c r="U159" s="185"/>
    </row>
    <row r="160" ht="12.75" customHeight="1">
      <c r="M160" s="185"/>
      <c r="N160" s="185"/>
      <c r="O160" s="185"/>
      <c r="P160" s="185"/>
      <c r="S160" s="185"/>
      <c r="T160" s="185"/>
      <c r="U160" s="185"/>
    </row>
    <row r="161" ht="12.75" customHeight="1">
      <c r="M161" s="185"/>
      <c r="N161" s="185"/>
      <c r="O161" s="185"/>
      <c r="P161" s="185"/>
      <c r="S161" s="185"/>
      <c r="T161" s="185"/>
      <c r="U161" s="185"/>
    </row>
    <row r="162" ht="12.75" customHeight="1">
      <c r="M162" s="185"/>
      <c r="N162" s="185"/>
      <c r="O162" s="185"/>
      <c r="P162" s="185"/>
      <c r="S162" s="185"/>
      <c r="T162" s="185"/>
      <c r="U162" s="185"/>
    </row>
    <row r="163" ht="12.75" customHeight="1">
      <c r="M163" s="185"/>
      <c r="N163" s="185"/>
      <c r="O163" s="185"/>
      <c r="P163" s="185"/>
      <c r="S163" s="185"/>
      <c r="T163" s="185"/>
      <c r="U163" s="185"/>
    </row>
    <row r="164" ht="12.75" customHeight="1">
      <c r="M164" s="185"/>
      <c r="N164" s="185"/>
      <c r="O164" s="185"/>
      <c r="P164" s="185"/>
      <c r="S164" s="185"/>
      <c r="T164" s="185"/>
      <c r="U164" s="185"/>
    </row>
    <row r="165" ht="12.75" customHeight="1">
      <c r="M165" s="185"/>
      <c r="N165" s="185"/>
      <c r="O165" s="185"/>
      <c r="P165" s="185"/>
      <c r="S165" s="185"/>
      <c r="T165" s="185"/>
      <c r="U165" s="185"/>
    </row>
    <row r="166" ht="12.75" customHeight="1">
      <c r="M166" s="185"/>
      <c r="N166" s="185"/>
      <c r="O166" s="185"/>
      <c r="P166" s="185"/>
      <c r="S166" s="185"/>
      <c r="T166" s="185"/>
      <c r="U166" s="185"/>
    </row>
    <row r="167" ht="12.75" customHeight="1">
      <c r="M167" s="185"/>
      <c r="N167" s="185"/>
      <c r="O167" s="185"/>
      <c r="P167" s="185"/>
      <c r="S167" s="185"/>
      <c r="T167" s="185"/>
      <c r="U167" s="185"/>
    </row>
    <row r="168" ht="12.75" customHeight="1">
      <c r="M168" s="185"/>
      <c r="N168" s="185"/>
      <c r="O168" s="185"/>
      <c r="P168" s="185"/>
      <c r="S168" s="185"/>
      <c r="T168" s="185"/>
      <c r="U168" s="185"/>
    </row>
    <row r="169" ht="12.75" customHeight="1">
      <c r="M169" s="185"/>
      <c r="N169" s="185"/>
      <c r="O169" s="185"/>
      <c r="P169" s="185"/>
      <c r="S169" s="185"/>
      <c r="T169" s="185"/>
      <c r="U169" s="185"/>
    </row>
    <row r="170" ht="12.75" customHeight="1">
      <c r="M170" s="185"/>
      <c r="N170" s="185"/>
      <c r="O170" s="185"/>
      <c r="P170" s="185"/>
      <c r="S170" s="185"/>
      <c r="T170" s="185"/>
      <c r="U170" s="185"/>
    </row>
    <row r="171" ht="12.75" customHeight="1">
      <c r="M171" s="185"/>
      <c r="N171" s="185"/>
      <c r="O171" s="185"/>
      <c r="P171" s="185"/>
      <c r="S171" s="185"/>
      <c r="T171" s="185"/>
      <c r="U171" s="185"/>
    </row>
    <row r="172" ht="12.75" customHeight="1">
      <c r="M172" s="185"/>
      <c r="N172" s="185"/>
      <c r="O172" s="185"/>
      <c r="P172" s="185"/>
      <c r="S172" s="185"/>
      <c r="T172" s="185"/>
      <c r="U172" s="185"/>
    </row>
    <row r="173" ht="12.75" customHeight="1">
      <c r="M173" s="185"/>
      <c r="N173" s="185"/>
      <c r="O173" s="185"/>
      <c r="P173" s="185"/>
      <c r="S173" s="185"/>
      <c r="T173" s="185"/>
      <c r="U173" s="185"/>
    </row>
    <row r="174" ht="12.75" customHeight="1">
      <c r="M174" s="185"/>
      <c r="N174" s="185"/>
      <c r="O174" s="185"/>
      <c r="P174" s="185"/>
      <c r="S174" s="185"/>
      <c r="T174" s="185"/>
      <c r="U174" s="185"/>
    </row>
    <row r="175" ht="12.75" customHeight="1">
      <c r="M175" s="185"/>
      <c r="N175" s="185"/>
      <c r="O175" s="185"/>
      <c r="P175" s="185"/>
      <c r="S175" s="185"/>
      <c r="T175" s="185"/>
      <c r="U175" s="185"/>
    </row>
    <row r="176" ht="12.75" customHeight="1">
      <c r="M176" s="185"/>
      <c r="N176" s="185"/>
      <c r="O176" s="185"/>
      <c r="P176" s="185"/>
      <c r="S176" s="185"/>
      <c r="T176" s="185"/>
      <c r="U176" s="185"/>
    </row>
    <row r="177" ht="12.75" customHeight="1">
      <c r="M177" s="185"/>
      <c r="N177" s="185"/>
      <c r="O177" s="185"/>
      <c r="P177" s="185"/>
      <c r="S177" s="185"/>
      <c r="T177" s="185"/>
      <c r="U177" s="185"/>
    </row>
    <row r="178" ht="12.75" customHeight="1">
      <c r="M178" s="185"/>
      <c r="N178" s="185"/>
      <c r="O178" s="185"/>
      <c r="P178" s="185"/>
      <c r="S178" s="185"/>
      <c r="T178" s="185"/>
      <c r="U178" s="185"/>
    </row>
    <row r="179" ht="12.75" customHeight="1">
      <c r="M179" s="185"/>
      <c r="N179" s="185"/>
      <c r="O179" s="185"/>
      <c r="P179" s="185"/>
      <c r="S179" s="185"/>
      <c r="T179" s="185"/>
      <c r="U179" s="185"/>
    </row>
    <row r="180" ht="12.75" customHeight="1">
      <c r="M180" s="185"/>
      <c r="N180" s="185"/>
      <c r="O180" s="185"/>
      <c r="P180" s="185"/>
      <c r="S180" s="185"/>
      <c r="T180" s="185"/>
      <c r="U180" s="185"/>
    </row>
    <row r="181" ht="12.75" customHeight="1">
      <c r="M181" s="185"/>
      <c r="N181" s="185"/>
      <c r="O181" s="185"/>
      <c r="P181" s="185"/>
      <c r="S181" s="185"/>
      <c r="T181" s="185"/>
      <c r="U181" s="185"/>
    </row>
    <row r="182" ht="12.75" customHeight="1">
      <c r="M182" s="185"/>
      <c r="N182" s="185"/>
      <c r="O182" s="185"/>
      <c r="P182" s="185"/>
      <c r="S182" s="185"/>
      <c r="T182" s="185"/>
      <c r="U182" s="185"/>
    </row>
    <row r="183" ht="12.75" customHeight="1">
      <c r="M183" s="185"/>
      <c r="N183" s="185"/>
      <c r="O183" s="185"/>
      <c r="P183" s="185"/>
      <c r="S183" s="185"/>
      <c r="T183" s="185"/>
      <c r="U183" s="185"/>
    </row>
    <row r="184" ht="12.75" customHeight="1">
      <c r="M184" s="185"/>
      <c r="N184" s="185"/>
      <c r="O184" s="185"/>
      <c r="P184" s="185"/>
      <c r="S184" s="185"/>
      <c r="T184" s="185"/>
      <c r="U184" s="185"/>
    </row>
    <row r="185" ht="12.75" customHeight="1">
      <c r="M185" s="185"/>
      <c r="N185" s="185"/>
      <c r="O185" s="185"/>
      <c r="P185" s="185"/>
      <c r="S185" s="185"/>
      <c r="T185" s="185"/>
      <c r="U185" s="185"/>
    </row>
    <row r="186" ht="12.75" customHeight="1">
      <c r="M186" s="185"/>
      <c r="N186" s="185"/>
      <c r="O186" s="185"/>
      <c r="P186" s="185"/>
      <c r="S186" s="185"/>
      <c r="T186" s="185"/>
      <c r="U186" s="185"/>
    </row>
    <row r="187" ht="12.75" customHeight="1">
      <c r="M187" s="185"/>
      <c r="N187" s="185"/>
      <c r="O187" s="185"/>
      <c r="P187" s="185"/>
      <c r="S187" s="185"/>
      <c r="T187" s="185"/>
      <c r="U187" s="185"/>
    </row>
    <row r="188" ht="12.75" customHeight="1">
      <c r="M188" s="185"/>
      <c r="N188" s="185"/>
      <c r="O188" s="185"/>
      <c r="P188" s="185"/>
      <c r="S188" s="185"/>
      <c r="T188" s="185"/>
      <c r="U188" s="185"/>
    </row>
    <row r="189" ht="12.75" customHeight="1">
      <c r="M189" s="185"/>
      <c r="N189" s="185"/>
      <c r="O189" s="185"/>
      <c r="P189" s="185"/>
      <c r="S189" s="185"/>
      <c r="T189" s="185"/>
      <c r="U189" s="185"/>
    </row>
    <row r="190" ht="12.75" customHeight="1">
      <c r="M190" s="185"/>
      <c r="N190" s="185"/>
      <c r="O190" s="185"/>
      <c r="P190" s="185"/>
      <c r="S190" s="185"/>
      <c r="T190" s="185"/>
      <c r="U190" s="185"/>
    </row>
    <row r="191" ht="12.75" customHeight="1">
      <c r="M191" s="185"/>
      <c r="N191" s="185"/>
      <c r="O191" s="185"/>
      <c r="P191" s="185"/>
      <c r="S191" s="185"/>
      <c r="T191" s="185"/>
      <c r="U191" s="185"/>
    </row>
    <row r="192" ht="12.75" customHeight="1">
      <c r="M192" s="185"/>
      <c r="N192" s="185"/>
      <c r="O192" s="185"/>
      <c r="P192" s="185"/>
      <c r="S192" s="185"/>
      <c r="T192" s="185"/>
      <c r="U192" s="185"/>
    </row>
    <row r="193" ht="12.75" customHeight="1">
      <c r="M193" s="185"/>
      <c r="N193" s="185"/>
      <c r="O193" s="185"/>
      <c r="P193" s="185"/>
      <c r="S193" s="185"/>
      <c r="T193" s="185"/>
      <c r="U193" s="185"/>
    </row>
    <row r="194" ht="12.75" customHeight="1">
      <c r="M194" s="185"/>
      <c r="N194" s="185"/>
      <c r="O194" s="185"/>
      <c r="P194" s="185"/>
      <c r="S194" s="185"/>
      <c r="T194" s="185"/>
      <c r="U194" s="185"/>
    </row>
    <row r="195" ht="12.75" customHeight="1">
      <c r="M195" s="185"/>
      <c r="N195" s="185"/>
      <c r="O195" s="185"/>
      <c r="P195" s="185"/>
      <c r="S195" s="185"/>
      <c r="T195" s="185"/>
      <c r="U195" s="185"/>
    </row>
    <row r="196" ht="12.75" customHeight="1">
      <c r="M196" s="185"/>
      <c r="N196" s="185"/>
      <c r="O196" s="185"/>
      <c r="P196" s="185"/>
      <c r="S196" s="185"/>
      <c r="T196" s="185"/>
      <c r="U196" s="185"/>
    </row>
    <row r="197" ht="12.75" customHeight="1">
      <c r="M197" s="185"/>
      <c r="N197" s="185"/>
      <c r="O197" s="185"/>
      <c r="P197" s="185"/>
      <c r="S197" s="185"/>
      <c r="T197" s="185"/>
      <c r="U197" s="185"/>
    </row>
    <row r="198" ht="12.75" customHeight="1">
      <c r="M198" s="185"/>
      <c r="N198" s="185"/>
      <c r="O198" s="185"/>
      <c r="P198" s="185"/>
      <c r="S198" s="185"/>
      <c r="T198" s="185"/>
      <c r="U198" s="185"/>
    </row>
    <row r="199" ht="12.75" customHeight="1">
      <c r="M199" s="185"/>
      <c r="N199" s="185"/>
      <c r="O199" s="185"/>
      <c r="P199" s="185"/>
      <c r="S199" s="185"/>
      <c r="T199" s="185"/>
      <c r="U199" s="185"/>
    </row>
    <row r="200" ht="12.75" customHeight="1">
      <c r="M200" s="185"/>
      <c r="N200" s="185"/>
      <c r="O200" s="185"/>
      <c r="P200" s="185"/>
      <c r="S200" s="185"/>
      <c r="T200" s="185"/>
      <c r="U200" s="185"/>
    </row>
    <row r="201" ht="12.75" customHeight="1">
      <c r="M201" s="185"/>
      <c r="N201" s="185"/>
      <c r="O201" s="185"/>
      <c r="P201" s="185"/>
      <c r="S201" s="185"/>
      <c r="T201" s="185"/>
      <c r="U201" s="185"/>
    </row>
    <row r="202" ht="12.75" customHeight="1">
      <c r="M202" s="185"/>
      <c r="N202" s="185"/>
      <c r="O202" s="185"/>
      <c r="P202" s="185"/>
      <c r="S202" s="185"/>
      <c r="T202" s="185"/>
      <c r="U202" s="185"/>
    </row>
    <row r="203" ht="12.75" customHeight="1">
      <c r="M203" s="185"/>
      <c r="N203" s="185"/>
      <c r="O203" s="185"/>
      <c r="P203" s="185"/>
      <c r="S203" s="185"/>
      <c r="T203" s="185"/>
      <c r="U203" s="185"/>
    </row>
    <row r="204" ht="12.75" customHeight="1">
      <c r="M204" s="185"/>
      <c r="N204" s="185"/>
      <c r="O204" s="185"/>
      <c r="P204" s="185"/>
      <c r="S204" s="185"/>
      <c r="T204" s="185"/>
      <c r="U204" s="185"/>
    </row>
    <row r="205" ht="12.75" customHeight="1">
      <c r="M205" s="185"/>
      <c r="N205" s="185"/>
      <c r="O205" s="185"/>
      <c r="P205" s="185"/>
      <c r="S205" s="185"/>
      <c r="T205" s="185"/>
      <c r="U205" s="185"/>
    </row>
    <row r="206" ht="12.75" customHeight="1">
      <c r="M206" s="185"/>
      <c r="N206" s="185"/>
      <c r="O206" s="185"/>
      <c r="P206" s="185"/>
      <c r="S206" s="185"/>
      <c r="T206" s="185"/>
      <c r="U206" s="185"/>
    </row>
    <row r="207" ht="12.75" customHeight="1">
      <c r="M207" s="185"/>
      <c r="N207" s="185"/>
      <c r="O207" s="185"/>
      <c r="P207" s="185"/>
      <c r="S207" s="185"/>
      <c r="T207" s="185"/>
      <c r="U207" s="185"/>
    </row>
    <row r="208" ht="12.75" customHeight="1">
      <c r="M208" s="185"/>
      <c r="N208" s="185"/>
      <c r="O208" s="185"/>
      <c r="P208" s="185"/>
      <c r="S208" s="185"/>
      <c r="T208" s="185"/>
      <c r="U208" s="185"/>
    </row>
    <row r="209" ht="12.75" customHeight="1">
      <c r="M209" s="185"/>
      <c r="N209" s="185"/>
      <c r="O209" s="185"/>
      <c r="P209" s="185"/>
      <c r="S209" s="185"/>
      <c r="T209" s="185"/>
      <c r="U209" s="185"/>
    </row>
    <row r="210" ht="12.75" customHeight="1">
      <c r="M210" s="185"/>
      <c r="N210" s="185"/>
      <c r="O210" s="185"/>
      <c r="P210" s="185"/>
      <c r="S210" s="185"/>
      <c r="T210" s="185"/>
      <c r="U210" s="185"/>
    </row>
    <row r="211" ht="12.75" customHeight="1">
      <c r="M211" s="185"/>
      <c r="N211" s="185"/>
      <c r="O211" s="185"/>
      <c r="P211" s="185"/>
      <c r="S211" s="185"/>
      <c r="T211" s="185"/>
      <c r="U211" s="185"/>
    </row>
    <row r="212" ht="12.75" customHeight="1">
      <c r="M212" s="185"/>
      <c r="N212" s="185"/>
      <c r="O212" s="185"/>
      <c r="P212" s="185"/>
      <c r="S212" s="185"/>
      <c r="T212" s="185"/>
      <c r="U212" s="185"/>
    </row>
    <row r="213" ht="12.75" customHeight="1">
      <c r="M213" s="185"/>
      <c r="N213" s="185"/>
      <c r="O213" s="185"/>
      <c r="P213" s="185"/>
      <c r="S213" s="185"/>
      <c r="T213" s="185"/>
      <c r="U213" s="185"/>
    </row>
    <row r="214" ht="12.75" customHeight="1">
      <c r="M214" s="185"/>
      <c r="N214" s="185"/>
      <c r="O214" s="185"/>
      <c r="P214" s="185"/>
      <c r="S214" s="185"/>
      <c r="T214" s="185"/>
      <c r="U214" s="185"/>
    </row>
    <row r="215" ht="12.75" customHeight="1">
      <c r="M215" s="185"/>
      <c r="N215" s="185"/>
      <c r="O215" s="185"/>
      <c r="P215" s="185"/>
      <c r="S215" s="185"/>
      <c r="T215" s="185"/>
      <c r="U215" s="185"/>
    </row>
    <row r="216" ht="12.75" customHeight="1">
      <c r="M216" s="185"/>
      <c r="N216" s="185"/>
      <c r="O216" s="185"/>
      <c r="P216" s="185"/>
      <c r="S216" s="185"/>
      <c r="T216" s="185"/>
      <c r="U216" s="185"/>
    </row>
    <row r="217" ht="12.75" customHeight="1">
      <c r="M217" s="185"/>
      <c r="N217" s="185"/>
      <c r="O217" s="185"/>
      <c r="P217" s="185"/>
      <c r="S217" s="185"/>
      <c r="T217" s="185"/>
      <c r="U217" s="185"/>
    </row>
    <row r="218" ht="12.75" customHeight="1">
      <c r="M218" s="185"/>
      <c r="N218" s="185"/>
      <c r="O218" s="185"/>
      <c r="P218" s="185"/>
      <c r="S218" s="185"/>
      <c r="T218" s="185"/>
      <c r="U218" s="185"/>
    </row>
    <row r="219" ht="12.75" customHeight="1">
      <c r="M219" s="185"/>
      <c r="N219" s="185"/>
      <c r="O219" s="185"/>
      <c r="P219" s="185"/>
      <c r="S219" s="185"/>
      <c r="T219" s="185"/>
      <c r="U219" s="185"/>
    </row>
    <row r="220" ht="12.75" customHeight="1">
      <c r="M220" s="185"/>
      <c r="N220" s="185"/>
      <c r="O220" s="185"/>
      <c r="P220" s="185"/>
      <c r="S220" s="185"/>
      <c r="T220" s="185"/>
      <c r="U220" s="18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5"/>
</worksheet>
</file>